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UU F\THOI KHOA BIEU\2023-2024\"/>
    </mc:Choice>
  </mc:AlternateContent>
  <xr:revisionPtr revIDLastSave="0" documentId="13_ncr:1_{AA821584-F3E9-44DF-AAE9-552D29CC12C4}" xr6:coauthVersionLast="47" xr6:coauthVersionMax="47" xr10:uidLastSave="{00000000-0000-0000-0000-000000000000}"/>
  <bookViews>
    <workbookView xWindow="-108" yWindow="-108" windowWidth="23256" windowHeight="13896" activeTab="1" xr2:uid="{42F074C8-D889-412C-971E-477DD75E76FA}"/>
  </bookViews>
  <sheets>
    <sheet name="TD1  " sheetId="8" r:id="rId1"/>
    <sheet name="TKB_IN_SANG" sheetId="2" r:id="rId2"/>
    <sheet name="TKB_XEM" sheetId="3" r:id="rId3"/>
  </sheets>
  <externalReferences>
    <externalReference r:id="rId4"/>
  </externalReferences>
  <definedNames>
    <definedName name="__CT250" localSheetId="0">'[1]dongia (2)'!#REF!</definedName>
    <definedName name="__CT250" localSheetId="2">'[1]dongia (2)'!#REF!</definedName>
    <definedName name="__CT250">'[1]dongia (2)'!#REF!</definedName>
    <definedName name="_CT250" localSheetId="0">'[1]dongia (2)'!#REF!</definedName>
    <definedName name="_CT250" localSheetId="1">'[1]dongia (2)'!#REF!</definedName>
    <definedName name="_CT250" localSheetId="2">'[1]dongia (2)'!#REF!</definedName>
    <definedName name="_CT250">'[1]dongia (2)'!#REF!</definedName>
    <definedName name="_xlnm._FilterDatabase" localSheetId="0" hidden="1">'TD1  '!$E$3:$E$30</definedName>
    <definedName name="_xlnm._FilterDatabase" localSheetId="1" hidden="1">TKB_IN_SANG!$D$5:$D$9</definedName>
    <definedName name="Â" localSheetId="0">#REF!</definedName>
    <definedName name="Â" localSheetId="2">#REF!</definedName>
    <definedName name="Â">#REF!</definedName>
    <definedName name="Heä_soá_laép_xaø_H">1.7</definedName>
    <definedName name="_xlnm.Print_Area" localSheetId="0">#REF!</definedName>
    <definedName name="_xlnm.Print_Area" localSheetId="2">#REF!</definedName>
    <definedName name="_xlnm.Print_Area">#REF!</definedName>
    <definedName name="_xlnm.Print_Titles" localSheetId="0">#REF!</definedName>
    <definedName name="_xlnm.Print_Titles" localSheetId="2">#REF!</definedName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69" i="3" l="1"/>
  <c r="Q370" i="3"/>
  <c r="Q371" i="3"/>
  <c r="Q372" i="3"/>
  <c r="Q373" i="3"/>
  <c r="Q374" i="3"/>
  <c r="Q375" i="3"/>
  <c r="Q376" i="3"/>
  <c r="Q377" i="3"/>
  <c r="Q378" i="3"/>
  <c r="Q379" i="3"/>
  <c r="Q380" i="3"/>
  <c r="Q381" i="3"/>
  <c r="Q382" i="3"/>
  <c r="Q383" i="3"/>
  <c r="Q384" i="3"/>
  <c r="Q385" i="3"/>
  <c r="Q386" i="3"/>
  <c r="Q387" i="3"/>
  <c r="Q388" i="3"/>
  <c r="Q389" i="3"/>
  <c r="Q390" i="3"/>
  <c r="Q391" i="3"/>
  <c r="Q392" i="3"/>
  <c r="Q393" i="3"/>
  <c r="Q394" i="3"/>
  <c r="Q395" i="3"/>
  <c r="Q396" i="3"/>
  <c r="Q397" i="3"/>
  <c r="Q398" i="3"/>
  <c r="Q336" i="3"/>
  <c r="Q337" i="3"/>
  <c r="Q338" i="3"/>
  <c r="Q339" i="3"/>
  <c r="Q340" i="3"/>
  <c r="Q341" i="3"/>
  <c r="Q342" i="3"/>
  <c r="Q343" i="3"/>
  <c r="Q344" i="3"/>
  <c r="Q345" i="3"/>
  <c r="Q346" i="3"/>
  <c r="Q347" i="3"/>
  <c r="Q348" i="3"/>
  <c r="Q349" i="3"/>
  <c r="Q350" i="3"/>
  <c r="Q351" i="3"/>
  <c r="Q352" i="3"/>
  <c r="Q353" i="3"/>
  <c r="Q354" i="3"/>
  <c r="Q355" i="3"/>
  <c r="Q356" i="3"/>
  <c r="Q357" i="3"/>
  <c r="Q358" i="3"/>
  <c r="Q359" i="3"/>
  <c r="Q360" i="3"/>
  <c r="Q361" i="3"/>
  <c r="Q362" i="3"/>
  <c r="Q363" i="3"/>
  <c r="Q364" i="3"/>
  <c r="Q365" i="3"/>
  <c r="Q303" i="3"/>
  <c r="Q304" i="3"/>
  <c r="Q305" i="3"/>
  <c r="Q306" i="3"/>
  <c r="Q307" i="3"/>
  <c r="Q308" i="3"/>
  <c r="Q309" i="3"/>
  <c r="Q310" i="3"/>
  <c r="Q311" i="3"/>
  <c r="Q312" i="3"/>
  <c r="Q313" i="3"/>
  <c r="Q314" i="3"/>
  <c r="Q315" i="3"/>
  <c r="Q316" i="3"/>
  <c r="Q317" i="3"/>
  <c r="Q318" i="3"/>
  <c r="Q319" i="3"/>
  <c r="Q320" i="3"/>
  <c r="Q321" i="3"/>
  <c r="Q322" i="3"/>
  <c r="Q323" i="3"/>
  <c r="Q324" i="3"/>
  <c r="Q325" i="3"/>
  <c r="Q326" i="3"/>
  <c r="Q327" i="3"/>
  <c r="Q328" i="3"/>
  <c r="Q329" i="3"/>
  <c r="Q330" i="3"/>
  <c r="Q331" i="3"/>
  <c r="Q270" i="3"/>
  <c r="Q271" i="3"/>
  <c r="Q272" i="3"/>
  <c r="Q273" i="3"/>
  <c r="Q274" i="3"/>
  <c r="Q275" i="3"/>
  <c r="Q276" i="3"/>
  <c r="Q277" i="3"/>
  <c r="Q278" i="3"/>
  <c r="Q279" i="3"/>
  <c r="Q280" i="3"/>
  <c r="Q281" i="3"/>
  <c r="Q282" i="3"/>
  <c r="Q283" i="3"/>
  <c r="Q284" i="3"/>
  <c r="Q285" i="3"/>
  <c r="Q286" i="3"/>
  <c r="Q287" i="3"/>
  <c r="Q288" i="3"/>
  <c r="Q289" i="3"/>
  <c r="Q290" i="3"/>
  <c r="Q291" i="3"/>
  <c r="Q292" i="3"/>
  <c r="Q293" i="3"/>
  <c r="Q294" i="3"/>
  <c r="Q295" i="3"/>
  <c r="Q296" i="3"/>
  <c r="Q297" i="3"/>
  <c r="Q298" i="3"/>
  <c r="Q299" i="3"/>
  <c r="Q237" i="3"/>
  <c r="Q238" i="3"/>
  <c r="Q239" i="3"/>
  <c r="Q240" i="3"/>
  <c r="Q241" i="3"/>
  <c r="Q242" i="3"/>
  <c r="Q243" i="3"/>
  <c r="Q244" i="3"/>
  <c r="Q245" i="3"/>
  <c r="Q246" i="3"/>
  <c r="Q247" i="3"/>
  <c r="Q248" i="3"/>
  <c r="Q249" i="3"/>
  <c r="Q250" i="3"/>
  <c r="Q251" i="3"/>
  <c r="Q252" i="3"/>
  <c r="Q253" i="3"/>
  <c r="Q254" i="3"/>
  <c r="Q255" i="3"/>
  <c r="Q256" i="3"/>
  <c r="Q257" i="3"/>
  <c r="Q258" i="3"/>
  <c r="Q259" i="3"/>
  <c r="Q260" i="3"/>
  <c r="Q261" i="3"/>
  <c r="Q262" i="3"/>
  <c r="Q263" i="3"/>
  <c r="Q264" i="3"/>
  <c r="Q265" i="3"/>
  <c r="Q266" i="3"/>
  <c r="Q204" i="3"/>
  <c r="Q205" i="3"/>
  <c r="Q206" i="3"/>
  <c r="Q207" i="3"/>
  <c r="Q208" i="3"/>
  <c r="Q209" i="3"/>
  <c r="Q210" i="3"/>
  <c r="Q211" i="3"/>
  <c r="Q212" i="3"/>
  <c r="Q213" i="3"/>
  <c r="Q214" i="3"/>
  <c r="Q215" i="3"/>
  <c r="Q216" i="3"/>
  <c r="Q217" i="3"/>
  <c r="Q218" i="3"/>
  <c r="Q219" i="3"/>
  <c r="Q220" i="3"/>
  <c r="Q221" i="3"/>
  <c r="Q222" i="3"/>
  <c r="Q223" i="3"/>
  <c r="Q224" i="3"/>
  <c r="Q225" i="3"/>
  <c r="Q226" i="3"/>
  <c r="Q227" i="3"/>
  <c r="Q228" i="3"/>
  <c r="Q229" i="3"/>
  <c r="Q230" i="3"/>
  <c r="Q231" i="3"/>
  <c r="Q232" i="3"/>
  <c r="Q233" i="3"/>
  <c r="Q171" i="3"/>
  <c r="Q172" i="3"/>
  <c r="Q173" i="3"/>
  <c r="Q174" i="3"/>
  <c r="Q175" i="3"/>
  <c r="Q176" i="3"/>
  <c r="Q177" i="3"/>
  <c r="Q178" i="3"/>
  <c r="Q179" i="3"/>
  <c r="Q180" i="3"/>
  <c r="Q181" i="3"/>
  <c r="Q182" i="3"/>
  <c r="Q183" i="3"/>
  <c r="Q184" i="3"/>
  <c r="Q185" i="3"/>
  <c r="Q186" i="3"/>
  <c r="Q187" i="3"/>
  <c r="Q188" i="3"/>
  <c r="Q189" i="3"/>
  <c r="Q190" i="3"/>
  <c r="Q191" i="3"/>
  <c r="Q192" i="3"/>
  <c r="Q193" i="3"/>
  <c r="Q194" i="3"/>
  <c r="Q195" i="3"/>
  <c r="Q196" i="3"/>
  <c r="Q197" i="3"/>
  <c r="Q198" i="3"/>
  <c r="Q199" i="3"/>
  <c r="Q200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Q165" i="3"/>
  <c r="Q166" i="3"/>
  <c r="Q167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39" i="3"/>
  <c r="Q40" i="3"/>
  <c r="Q41" i="3"/>
  <c r="Q42" i="3"/>
  <c r="Q43" i="3"/>
  <c r="B209" i="3"/>
  <c r="C209" i="3"/>
  <c r="D209" i="3"/>
  <c r="E209" i="3"/>
  <c r="F209" i="3"/>
  <c r="G209" i="3"/>
  <c r="H209" i="3"/>
  <c r="I209" i="3"/>
  <c r="J209" i="3"/>
  <c r="K209" i="3"/>
  <c r="L209" i="3"/>
  <c r="M209" i="3"/>
  <c r="N209" i="3"/>
  <c r="O209" i="3"/>
  <c r="P209" i="3"/>
  <c r="R209" i="3"/>
  <c r="S209" i="3"/>
  <c r="T209" i="3"/>
  <c r="U209" i="3"/>
  <c r="V209" i="3"/>
  <c r="B210" i="3"/>
  <c r="C210" i="3"/>
  <c r="D210" i="3"/>
  <c r="E210" i="3"/>
  <c r="F210" i="3"/>
  <c r="G210" i="3"/>
  <c r="H210" i="3"/>
  <c r="I210" i="3"/>
  <c r="J210" i="3"/>
  <c r="K210" i="3"/>
  <c r="L210" i="3"/>
  <c r="M210" i="3"/>
  <c r="N210" i="3"/>
  <c r="O210" i="3"/>
  <c r="P210" i="3"/>
  <c r="R210" i="3"/>
  <c r="S210" i="3"/>
  <c r="T210" i="3"/>
  <c r="U210" i="3"/>
  <c r="V210" i="3"/>
  <c r="B211" i="3"/>
  <c r="C211" i="3"/>
  <c r="D211" i="3"/>
  <c r="E211" i="3"/>
  <c r="F211" i="3"/>
  <c r="G211" i="3"/>
  <c r="H211" i="3"/>
  <c r="I211" i="3"/>
  <c r="J211" i="3"/>
  <c r="K211" i="3"/>
  <c r="L211" i="3"/>
  <c r="M211" i="3"/>
  <c r="N211" i="3"/>
  <c r="O211" i="3"/>
  <c r="P211" i="3"/>
  <c r="R211" i="3"/>
  <c r="S211" i="3"/>
  <c r="T211" i="3"/>
  <c r="U211" i="3"/>
  <c r="V211" i="3"/>
  <c r="B212" i="3"/>
  <c r="C212" i="3"/>
  <c r="D212" i="3"/>
  <c r="E212" i="3"/>
  <c r="F212" i="3"/>
  <c r="G212" i="3"/>
  <c r="H212" i="3"/>
  <c r="I212" i="3"/>
  <c r="J212" i="3"/>
  <c r="K212" i="3"/>
  <c r="L212" i="3"/>
  <c r="M212" i="3"/>
  <c r="N212" i="3"/>
  <c r="O212" i="3"/>
  <c r="P212" i="3"/>
  <c r="R212" i="3"/>
  <c r="S212" i="3"/>
  <c r="T212" i="3"/>
  <c r="U212" i="3"/>
  <c r="V212" i="3"/>
  <c r="B213" i="3"/>
  <c r="C213" i="3"/>
  <c r="D213" i="3"/>
  <c r="E213" i="3"/>
  <c r="F213" i="3"/>
  <c r="G213" i="3"/>
  <c r="H213" i="3"/>
  <c r="I213" i="3"/>
  <c r="J213" i="3"/>
  <c r="K213" i="3"/>
  <c r="L213" i="3"/>
  <c r="M213" i="3"/>
  <c r="N213" i="3"/>
  <c r="O213" i="3"/>
  <c r="P213" i="3"/>
  <c r="R213" i="3"/>
  <c r="S213" i="3"/>
  <c r="T213" i="3"/>
  <c r="U213" i="3"/>
  <c r="V213" i="3"/>
  <c r="B214" i="3"/>
  <c r="C214" i="3"/>
  <c r="D214" i="3"/>
  <c r="E214" i="3"/>
  <c r="F214" i="3"/>
  <c r="G214" i="3"/>
  <c r="H214" i="3"/>
  <c r="I214" i="3"/>
  <c r="J214" i="3"/>
  <c r="K214" i="3"/>
  <c r="L214" i="3"/>
  <c r="M214" i="3"/>
  <c r="N214" i="3"/>
  <c r="O214" i="3"/>
  <c r="P214" i="3"/>
  <c r="R214" i="3"/>
  <c r="S214" i="3"/>
  <c r="T214" i="3"/>
  <c r="U214" i="3"/>
  <c r="V214" i="3"/>
  <c r="B215" i="3"/>
  <c r="C215" i="3"/>
  <c r="D215" i="3"/>
  <c r="E215" i="3"/>
  <c r="F215" i="3"/>
  <c r="G215" i="3"/>
  <c r="H215" i="3"/>
  <c r="I215" i="3"/>
  <c r="J215" i="3"/>
  <c r="K215" i="3"/>
  <c r="L215" i="3"/>
  <c r="M215" i="3"/>
  <c r="N215" i="3"/>
  <c r="O215" i="3"/>
  <c r="P215" i="3"/>
  <c r="R215" i="3"/>
  <c r="S215" i="3"/>
  <c r="T215" i="3"/>
  <c r="U215" i="3"/>
  <c r="V215" i="3"/>
  <c r="B216" i="3"/>
  <c r="C216" i="3"/>
  <c r="D216" i="3"/>
  <c r="E216" i="3"/>
  <c r="F216" i="3"/>
  <c r="G216" i="3"/>
  <c r="H216" i="3"/>
  <c r="I216" i="3"/>
  <c r="J216" i="3"/>
  <c r="K216" i="3"/>
  <c r="L216" i="3"/>
  <c r="M216" i="3"/>
  <c r="N216" i="3"/>
  <c r="O216" i="3"/>
  <c r="P216" i="3"/>
  <c r="R216" i="3"/>
  <c r="S216" i="3"/>
  <c r="T216" i="3"/>
  <c r="U216" i="3"/>
  <c r="V216" i="3"/>
  <c r="B217" i="3"/>
  <c r="C217" i="3"/>
  <c r="D217" i="3"/>
  <c r="E217" i="3"/>
  <c r="F217" i="3"/>
  <c r="G217" i="3"/>
  <c r="H217" i="3"/>
  <c r="I217" i="3"/>
  <c r="J217" i="3"/>
  <c r="K217" i="3"/>
  <c r="L217" i="3"/>
  <c r="M217" i="3"/>
  <c r="N217" i="3"/>
  <c r="O217" i="3"/>
  <c r="P217" i="3"/>
  <c r="R217" i="3"/>
  <c r="S217" i="3"/>
  <c r="T217" i="3"/>
  <c r="U217" i="3"/>
  <c r="V217" i="3"/>
  <c r="B218" i="3"/>
  <c r="C218" i="3"/>
  <c r="D218" i="3"/>
  <c r="E218" i="3"/>
  <c r="F218" i="3"/>
  <c r="G218" i="3"/>
  <c r="H218" i="3"/>
  <c r="I218" i="3"/>
  <c r="J218" i="3"/>
  <c r="K218" i="3"/>
  <c r="L218" i="3"/>
  <c r="M218" i="3"/>
  <c r="N218" i="3"/>
  <c r="O218" i="3"/>
  <c r="P218" i="3"/>
  <c r="R218" i="3"/>
  <c r="S218" i="3"/>
  <c r="T218" i="3"/>
  <c r="U218" i="3"/>
  <c r="V218" i="3"/>
  <c r="B219" i="3"/>
  <c r="C219" i="3"/>
  <c r="D219" i="3"/>
  <c r="E219" i="3"/>
  <c r="F219" i="3"/>
  <c r="G219" i="3"/>
  <c r="H219" i="3"/>
  <c r="I219" i="3"/>
  <c r="J219" i="3"/>
  <c r="K219" i="3"/>
  <c r="L219" i="3"/>
  <c r="M219" i="3"/>
  <c r="N219" i="3"/>
  <c r="O219" i="3"/>
  <c r="P219" i="3"/>
  <c r="R219" i="3"/>
  <c r="S219" i="3"/>
  <c r="T219" i="3"/>
  <c r="U219" i="3"/>
  <c r="V219" i="3"/>
  <c r="B220" i="3"/>
  <c r="C220" i="3"/>
  <c r="D220" i="3"/>
  <c r="E220" i="3"/>
  <c r="F220" i="3"/>
  <c r="G220" i="3"/>
  <c r="H220" i="3"/>
  <c r="I220" i="3"/>
  <c r="J220" i="3"/>
  <c r="K220" i="3"/>
  <c r="L220" i="3"/>
  <c r="M220" i="3"/>
  <c r="N220" i="3"/>
  <c r="O220" i="3"/>
  <c r="P220" i="3"/>
  <c r="R220" i="3"/>
  <c r="S220" i="3"/>
  <c r="T220" i="3"/>
  <c r="U220" i="3"/>
  <c r="V220" i="3"/>
  <c r="B221" i="3"/>
  <c r="C221" i="3"/>
  <c r="D221" i="3"/>
  <c r="E221" i="3"/>
  <c r="F221" i="3"/>
  <c r="G221" i="3"/>
  <c r="H221" i="3"/>
  <c r="I221" i="3"/>
  <c r="J221" i="3"/>
  <c r="K221" i="3"/>
  <c r="L221" i="3"/>
  <c r="M221" i="3"/>
  <c r="N221" i="3"/>
  <c r="O221" i="3"/>
  <c r="P221" i="3"/>
  <c r="R221" i="3"/>
  <c r="S221" i="3"/>
  <c r="T221" i="3"/>
  <c r="U221" i="3"/>
  <c r="V221" i="3"/>
  <c r="B222" i="3"/>
  <c r="C222" i="3"/>
  <c r="D222" i="3"/>
  <c r="E222" i="3"/>
  <c r="F222" i="3"/>
  <c r="G222" i="3"/>
  <c r="H222" i="3"/>
  <c r="I222" i="3"/>
  <c r="J222" i="3"/>
  <c r="K222" i="3"/>
  <c r="L222" i="3"/>
  <c r="M222" i="3"/>
  <c r="N222" i="3"/>
  <c r="O222" i="3"/>
  <c r="P222" i="3"/>
  <c r="R222" i="3"/>
  <c r="S222" i="3"/>
  <c r="T222" i="3"/>
  <c r="U222" i="3"/>
  <c r="V222" i="3"/>
  <c r="B223" i="3"/>
  <c r="C223" i="3"/>
  <c r="D223" i="3"/>
  <c r="E223" i="3"/>
  <c r="F223" i="3"/>
  <c r="G223" i="3"/>
  <c r="H223" i="3"/>
  <c r="I223" i="3"/>
  <c r="J223" i="3"/>
  <c r="K223" i="3"/>
  <c r="L223" i="3"/>
  <c r="M223" i="3"/>
  <c r="N223" i="3"/>
  <c r="O223" i="3"/>
  <c r="P223" i="3"/>
  <c r="R223" i="3"/>
  <c r="S223" i="3"/>
  <c r="T223" i="3"/>
  <c r="U223" i="3"/>
  <c r="V223" i="3"/>
  <c r="B224" i="3"/>
  <c r="C224" i="3"/>
  <c r="D224" i="3"/>
  <c r="E224" i="3"/>
  <c r="F224" i="3"/>
  <c r="G224" i="3"/>
  <c r="H224" i="3"/>
  <c r="I224" i="3"/>
  <c r="J224" i="3"/>
  <c r="K224" i="3"/>
  <c r="L224" i="3"/>
  <c r="M224" i="3"/>
  <c r="N224" i="3"/>
  <c r="O224" i="3"/>
  <c r="P224" i="3"/>
  <c r="R224" i="3"/>
  <c r="S224" i="3"/>
  <c r="T224" i="3"/>
  <c r="U224" i="3"/>
  <c r="V224" i="3"/>
  <c r="B225" i="3"/>
  <c r="C225" i="3"/>
  <c r="D225" i="3"/>
  <c r="E225" i="3"/>
  <c r="F225" i="3"/>
  <c r="G225" i="3"/>
  <c r="H225" i="3"/>
  <c r="I225" i="3"/>
  <c r="J225" i="3"/>
  <c r="K225" i="3"/>
  <c r="L225" i="3"/>
  <c r="M225" i="3"/>
  <c r="N225" i="3"/>
  <c r="O225" i="3"/>
  <c r="P225" i="3"/>
  <c r="R225" i="3"/>
  <c r="S225" i="3"/>
  <c r="T225" i="3"/>
  <c r="U225" i="3"/>
  <c r="V225" i="3"/>
  <c r="B226" i="3"/>
  <c r="C226" i="3"/>
  <c r="D226" i="3"/>
  <c r="E226" i="3"/>
  <c r="F226" i="3"/>
  <c r="G226" i="3"/>
  <c r="H226" i="3"/>
  <c r="I226" i="3"/>
  <c r="J226" i="3"/>
  <c r="K226" i="3"/>
  <c r="L226" i="3"/>
  <c r="M226" i="3"/>
  <c r="N226" i="3"/>
  <c r="O226" i="3"/>
  <c r="P226" i="3"/>
  <c r="R226" i="3"/>
  <c r="S226" i="3"/>
  <c r="T226" i="3"/>
  <c r="U226" i="3"/>
  <c r="V226" i="3"/>
  <c r="B227" i="3"/>
  <c r="C227" i="3"/>
  <c r="D227" i="3"/>
  <c r="E227" i="3"/>
  <c r="F227" i="3"/>
  <c r="G227" i="3"/>
  <c r="H227" i="3"/>
  <c r="I227" i="3"/>
  <c r="J227" i="3"/>
  <c r="K227" i="3"/>
  <c r="L227" i="3"/>
  <c r="M227" i="3"/>
  <c r="N227" i="3"/>
  <c r="O227" i="3"/>
  <c r="P227" i="3"/>
  <c r="R227" i="3"/>
  <c r="S227" i="3"/>
  <c r="T227" i="3"/>
  <c r="U227" i="3"/>
  <c r="V227" i="3"/>
  <c r="B228" i="3"/>
  <c r="C228" i="3"/>
  <c r="D228" i="3"/>
  <c r="E228" i="3"/>
  <c r="F228" i="3"/>
  <c r="G228" i="3"/>
  <c r="H228" i="3"/>
  <c r="I228" i="3"/>
  <c r="J228" i="3"/>
  <c r="K228" i="3"/>
  <c r="L228" i="3"/>
  <c r="M228" i="3"/>
  <c r="N228" i="3"/>
  <c r="O228" i="3"/>
  <c r="P228" i="3"/>
  <c r="R228" i="3"/>
  <c r="S228" i="3"/>
  <c r="T228" i="3"/>
  <c r="U228" i="3"/>
  <c r="V228" i="3"/>
  <c r="B229" i="3"/>
  <c r="C229" i="3"/>
  <c r="D229" i="3"/>
  <c r="E229" i="3"/>
  <c r="F229" i="3"/>
  <c r="G229" i="3"/>
  <c r="H229" i="3"/>
  <c r="I229" i="3"/>
  <c r="J229" i="3"/>
  <c r="K229" i="3"/>
  <c r="L229" i="3"/>
  <c r="M229" i="3"/>
  <c r="N229" i="3"/>
  <c r="O229" i="3"/>
  <c r="P229" i="3"/>
  <c r="R229" i="3"/>
  <c r="S229" i="3"/>
  <c r="T229" i="3"/>
  <c r="U229" i="3"/>
  <c r="V229" i="3"/>
  <c r="B230" i="3"/>
  <c r="C230" i="3"/>
  <c r="D230" i="3"/>
  <c r="E230" i="3"/>
  <c r="F230" i="3"/>
  <c r="G230" i="3"/>
  <c r="H230" i="3"/>
  <c r="I230" i="3"/>
  <c r="J230" i="3"/>
  <c r="K230" i="3"/>
  <c r="L230" i="3"/>
  <c r="M230" i="3"/>
  <c r="N230" i="3"/>
  <c r="O230" i="3"/>
  <c r="P230" i="3"/>
  <c r="R230" i="3"/>
  <c r="S230" i="3"/>
  <c r="T230" i="3"/>
  <c r="U230" i="3"/>
  <c r="V230" i="3"/>
  <c r="B231" i="3"/>
  <c r="C231" i="3"/>
  <c r="D231" i="3"/>
  <c r="E231" i="3"/>
  <c r="F231" i="3"/>
  <c r="G231" i="3"/>
  <c r="H231" i="3"/>
  <c r="I231" i="3"/>
  <c r="J231" i="3"/>
  <c r="K231" i="3"/>
  <c r="L231" i="3"/>
  <c r="M231" i="3"/>
  <c r="N231" i="3"/>
  <c r="O231" i="3"/>
  <c r="P231" i="3"/>
  <c r="R231" i="3"/>
  <c r="S231" i="3"/>
  <c r="T231" i="3"/>
  <c r="U231" i="3"/>
  <c r="V231" i="3"/>
  <c r="B232" i="3"/>
  <c r="C232" i="3"/>
  <c r="D232" i="3"/>
  <c r="E232" i="3"/>
  <c r="F232" i="3"/>
  <c r="G232" i="3"/>
  <c r="H232" i="3"/>
  <c r="I232" i="3"/>
  <c r="J232" i="3"/>
  <c r="K232" i="3"/>
  <c r="L232" i="3"/>
  <c r="M232" i="3"/>
  <c r="N232" i="3"/>
  <c r="O232" i="3"/>
  <c r="P232" i="3"/>
  <c r="R232" i="3"/>
  <c r="S232" i="3"/>
  <c r="T232" i="3"/>
  <c r="U232" i="3"/>
  <c r="V232" i="3"/>
  <c r="B233" i="3"/>
  <c r="C233" i="3"/>
  <c r="D233" i="3"/>
  <c r="E233" i="3"/>
  <c r="F233" i="3"/>
  <c r="G233" i="3"/>
  <c r="H233" i="3"/>
  <c r="I233" i="3"/>
  <c r="J233" i="3"/>
  <c r="K233" i="3"/>
  <c r="L233" i="3"/>
  <c r="M233" i="3"/>
  <c r="N233" i="3"/>
  <c r="O233" i="3"/>
  <c r="P233" i="3"/>
  <c r="R233" i="3"/>
  <c r="S233" i="3"/>
  <c r="T233" i="3"/>
  <c r="U233" i="3"/>
  <c r="V233" i="3"/>
  <c r="B205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R205" i="3"/>
  <c r="S205" i="3"/>
  <c r="T205" i="3"/>
  <c r="U205" i="3"/>
  <c r="V205" i="3"/>
  <c r="B206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R206" i="3"/>
  <c r="S206" i="3"/>
  <c r="T206" i="3"/>
  <c r="U206" i="3"/>
  <c r="V206" i="3"/>
  <c r="B207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R207" i="3"/>
  <c r="S207" i="3"/>
  <c r="T207" i="3"/>
  <c r="U207" i="3"/>
  <c r="V207" i="3"/>
  <c r="B208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R208" i="3"/>
  <c r="S208" i="3"/>
  <c r="T208" i="3"/>
  <c r="U208" i="3"/>
  <c r="V208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R204" i="3"/>
  <c r="S204" i="3"/>
  <c r="T204" i="3"/>
  <c r="U204" i="3"/>
  <c r="V204" i="3"/>
  <c r="B204" i="3"/>
  <c r="B370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R370" i="3"/>
  <c r="S370" i="3"/>
  <c r="T370" i="3"/>
  <c r="U370" i="3"/>
  <c r="V370" i="3"/>
  <c r="B371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R371" i="3"/>
  <c r="S371" i="3"/>
  <c r="T371" i="3"/>
  <c r="U371" i="3"/>
  <c r="V371" i="3"/>
  <c r="B372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R372" i="3"/>
  <c r="S372" i="3"/>
  <c r="T372" i="3"/>
  <c r="U372" i="3"/>
  <c r="V372" i="3"/>
  <c r="B373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R373" i="3"/>
  <c r="S373" i="3"/>
  <c r="T373" i="3"/>
  <c r="U373" i="3"/>
  <c r="V373" i="3"/>
  <c r="B374" i="3"/>
  <c r="C374" i="3"/>
  <c r="D374" i="3"/>
  <c r="E374" i="3"/>
  <c r="F374" i="3"/>
  <c r="G374" i="3"/>
  <c r="H374" i="3"/>
  <c r="I374" i="3"/>
  <c r="J374" i="3"/>
  <c r="K374" i="3"/>
  <c r="L374" i="3"/>
  <c r="M374" i="3"/>
  <c r="N374" i="3"/>
  <c r="O374" i="3"/>
  <c r="P374" i="3"/>
  <c r="R374" i="3"/>
  <c r="S374" i="3"/>
  <c r="T374" i="3"/>
  <c r="U374" i="3"/>
  <c r="V374" i="3"/>
  <c r="B375" i="3"/>
  <c r="C375" i="3"/>
  <c r="D375" i="3"/>
  <c r="E375" i="3"/>
  <c r="F375" i="3"/>
  <c r="G375" i="3"/>
  <c r="H375" i="3"/>
  <c r="I375" i="3"/>
  <c r="J375" i="3"/>
  <c r="K375" i="3"/>
  <c r="L375" i="3"/>
  <c r="M375" i="3"/>
  <c r="N375" i="3"/>
  <c r="O375" i="3"/>
  <c r="P375" i="3"/>
  <c r="R375" i="3"/>
  <c r="S375" i="3"/>
  <c r="T375" i="3"/>
  <c r="U375" i="3"/>
  <c r="V375" i="3"/>
  <c r="B376" i="3"/>
  <c r="C376" i="3"/>
  <c r="D376" i="3"/>
  <c r="E376" i="3"/>
  <c r="F376" i="3"/>
  <c r="G376" i="3"/>
  <c r="H376" i="3"/>
  <c r="I376" i="3"/>
  <c r="J376" i="3"/>
  <c r="K376" i="3"/>
  <c r="L376" i="3"/>
  <c r="M376" i="3"/>
  <c r="N376" i="3"/>
  <c r="O376" i="3"/>
  <c r="P376" i="3"/>
  <c r="R376" i="3"/>
  <c r="S376" i="3"/>
  <c r="T376" i="3"/>
  <c r="U376" i="3"/>
  <c r="V376" i="3"/>
  <c r="B377" i="3"/>
  <c r="C377" i="3"/>
  <c r="D377" i="3"/>
  <c r="E377" i="3"/>
  <c r="F377" i="3"/>
  <c r="G377" i="3"/>
  <c r="H377" i="3"/>
  <c r="I377" i="3"/>
  <c r="J377" i="3"/>
  <c r="K377" i="3"/>
  <c r="L377" i="3"/>
  <c r="M377" i="3"/>
  <c r="N377" i="3"/>
  <c r="O377" i="3"/>
  <c r="P377" i="3"/>
  <c r="R377" i="3"/>
  <c r="S377" i="3"/>
  <c r="T377" i="3"/>
  <c r="U377" i="3"/>
  <c r="V377" i="3"/>
  <c r="B378" i="3"/>
  <c r="C378" i="3"/>
  <c r="D378" i="3"/>
  <c r="E378" i="3"/>
  <c r="F378" i="3"/>
  <c r="G378" i="3"/>
  <c r="H378" i="3"/>
  <c r="I378" i="3"/>
  <c r="J378" i="3"/>
  <c r="K378" i="3"/>
  <c r="L378" i="3"/>
  <c r="M378" i="3"/>
  <c r="N378" i="3"/>
  <c r="O378" i="3"/>
  <c r="P378" i="3"/>
  <c r="R378" i="3"/>
  <c r="S378" i="3"/>
  <c r="T378" i="3"/>
  <c r="U378" i="3"/>
  <c r="V378" i="3"/>
  <c r="B379" i="3"/>
  <c r="C379" i="3"/>
  <c r="D379" i="3"/>
  <c r="E379" i="3"/>
  <c r="F379" i="3"/>
  <c r="G379" i="3"/>
  <c r="H379" i="3"/>
  <c r="I379" i="3"/>
  <c r="J379" i="3"/>
  <c r="K379" i="3"/>
  <c r="L379" i="3"/>
  <c r="M379" i="3"/>
  <c r="N379" i="3"/>
  <c r="O379" i="3"/>
  <c r="P379" i="3"/>
  <c r="R379" i="3"/>
  <c r="S379" i="3"/>
  <c r="T379" i="3"/>
  <c r="U379" i="3"/>
  <c r="V379" i="3"/>
  <c r="B380" i="3"/>
  <c r="C380" i="3"/>
  <c r="D380" i="3"/>
  <c r="E380" i="3"/>
  <c r="F380" i="3"/>
  <c r="G380" i="3"/>
  <c r="H380" i="3"/>
  <c r="I380" i="3"/>
  <c r="J380" i="3"/>
  <c r="K380" i="3"/>
  <c r="L380" i="3"/>
  <c r="M380" i="3"/>
  <c r="N380" i="3"/>
  <c r="O380" i="3"/>
  <c r="P380" i="3"/>
  <c r="R380" i="3"/>
  <c r="S380" i="3"/>
  <c r="T380" i="3"/>
  <c r="U380" i="3"/>
  <c r="V380" i="3"/>
  <c r="B381" i="3"/>
  <c r="C381" i="3"/>
  <c r="D381" i="3"/>
  <c r="E381" i="3"/>
  <c r="F381" i="3"/>
  <c r="G381" i="3"/>
  <c r="H381" i="3"/>
  <c r="I381" i="3"/>
  <c r="J381" i="3"/>
  <c r="K381" i="3"/>
  <c r="L381" i="3"/>
  <c r="M381" i="3"/>
  <c r="N381" i="3"/>
  <c r="O381" i="3"/>
  <c r="P381" i="3"/>
  <c r="R381" i="3"/>
  <c r="S381" i="3"/>
  <c r="T381" i="3"/>
  <c r="U381" i="3"/>
  <c r="V381" i="3"/>
  <c r="B382" i="3"/>
  <c r="C382" i="3"/>
  <c r="D382" i="3"/>
  <c r="E382" i="3"/>
  <c r="F382" i="3"/>
  <c r="G382" i="3"/>
  <c r="H382" i="3"/>
  <c r="I382" i="3"/>
  <c r="J382" i="3"/>
  <c r="K382" i="3"/>
  <c r="L382" i="3"/>
  <c r="M382" i="3"/>
  <c r="N382" i="3"/>
  <c r="O382" i="3"/>
  <c r="P382" i="3"/>
  <c r="R382" i="3"/>
  <c r="S382" i="3"/>
  <c r="T382" i="3"/>
  <c r="U382" i="3"/>
  <c r="V382" i="3"/>
  <c r="B383" i="3"/>
  <c r="C383" i="3"/>
  <c r="D383" i="3"/>
  <c r="E383" i="3"/>
  <c r="F383" i="3"/>
  <c r="G383" i="3"/>
  <c r="H383" i="3"/>
  <c r="I383" i="3"/>
  <c r="J383" i="3"/>
  <c r="K383" i="3"/>
  <c r="L383" i="3"/>
  <c r="M383" i="3"/>
  <c r="N383" i="3"/>
  <c r="O383" i="3"/>
  <c r="P383" i="3"/>
  <c r="R383" i="3"/>
  <c r="S383" i="3"/>
  <c r="T383" i="3"/>
  <c r="U383" i="3"/>
  <c r="V383" i="3"/>
  <c r="B384" i="3"/>
  <c r="C384" i="3"/>
  <c r="D384" i="3"/>
  <c r="E384" i="3"/>
  <c r="F384" i="3"/>
  <c r="G384" i="3"/>
  <c r="H384" i="3"/>
  <c r="I384" i="3"/>
  <c r="J384" i="3"/>
  <c r="K384" i="3"/>
  <c r="L384" i="3"/>
  <c r="M384" i="3"/>
  <c r="N384" i="3"/>
  <c r="O384" i="3"/>
  <c r="P384" i="3"/>
  <c r="R384" i="3"/>
  <c r="S384" i="3"/>
  <c r="T384" i="3"/>
  <c r="U384" i="3"/>
  <c r="V384" i="3"/>
  <c r="B385" i="3"/>
  <c r="C385" i="3"/>
  <c r="D385" i="3"/>
  <c r="E385" i="3"/>
  <c r="F385" i="3"/>
  <c r="G385" i="3"/>
  <c r="H385" i="3"/>
  <c r="I385" i="3"/>
  <c r="J385" i="3"/>
  <c r="K385" i="3"/>
  <c r="L385" i="3"/>
  <c r="M385" i="3"/>
  <c r="N385" i="3"/>
  <c r="O385" i="3"/>
  <c r="P385" i="3"/>
  <c r="R385" i="3"/>
  <c r="S385" i="3"/>
  <c r="T385" i="3"/>
  <c r="U385" i="3"/>
  <c r="V385" i="3"/>
  <c r="B386" i="3"/>
  <c r="C386" i="3"/>
  <c r="D386" i="3"/>
  <c r="E386" i="3"/>
  <c r="F386" i="3"/>
  <c r="G386" i="3"/>
  <c r="H386" i="3"/>
  <c r="I386" i="3"/>
  <c r="J386" i="3"/>
  <c r="K386" i="3"/>
  <c r="L386" i="3"/>
  <c r="M386" i="3"/>
  <c r="N386" i="3"/>
  <c r="O386" i="3"/>
  <c r="P386" i="3"/>
  <c r="R386" i="3"/>
  <c r="S386" i="3"/>
  <c r="T386" i="3"/>
  <c r="U386" i="3"/>
  <c r="V386" i="3"/>
  <c r="B387" i="3"/>
  <c r="C387" i="3"/>
  <c r="D387" i="3"/>
  <c r="E387" i="3"/>
  <c r="F387" i="3"/>
  <c r="G387" i="3"/>
  <c r="H387" i="3"/>
  <c r="I387" i="3"/>
  <c r="J387" i="3"/>
  <c r="K387" i="3"/>
  <c r="L387" i="3"/>
  <c r="M387" i="3"/>
  <c r="N387" i="3"/>
  <c r="O387" i="3"/>
  <c r="P387" i="3"/>
  <c r="R387" i="3"/>
  <c r="S387" i="3"/>
  <c r="T387" i="3"/>
  <c r="U387" i="3"/>
  <c r="V387" i="3"/>
  <c r="B388" i="3"/>
  <c r="C388" i="3"/>
  <c r="D388" i="3"/>
  <c r="E388" i="3"/>
  <c r="F388" i="3"/>
  <c r="G388" i="3"/>
  <c r="H388" i="3"/>
  <c r="I388" i="3"/>
  <c r="J388" i="3"/>
  <c r="K388" i="3"/>
  <c r="L388" i="3"/>
  <c r="M388" i="3"/>
  <c r="N388" i="3"/>
  <c r="O388" i="3"/>
  <c r="P388" i="3"/>
  <c r="R388" i="3"/>
  <c r="S388" i="3"/>
  <c r="T388" i="3"/>
  <c r="U388" i="3"/>
  <c r="V388" i="3"/>
  <c r="B389" i="3"/>
  <c r="C389" i="3"/>
  <c r="D389" i="3"/>
  <c r="E389" i="3"/>
  <c r="F389" i="3"/>
  <c r="G389" i="3"/>
  <c r="H389" i="3"/>
  <c r="I389" i="3"/>
  <c r="J389" i="3"/>
  <c r="K389" i="3"/>
  <c r="L389" i="3"/>
  <c r="M389" i="3"/>
  <c r="N389" i="3"/>
  <c r="O389" i="3"/>
  <c r="P389" i="3"/>
  <c r="R389" i="3"/>
  <c r="S389" i="3"/>
  <c r="T389" i="3"/>
  <c r="U389" i="3"/>
  <c r="V389" i="3"/>
  <c r="B390" i="3"/>
  <c r="C390" i="3"/>
  <c r="D390" i="3"/>
  <c r="E390" i="3"/>
  <c r="F390" i="3"/>
  <c r="G390" i="3"/>
  <c r="H390" i="3"/>
  <c r="I390" i="3"/>
  <c r="J390" i="3"/>
  <c r="K390" i="3"/>
  <c r="L390" i="3"/>
  <c r="M390" i="3"/>
  <c r="N390" i="3"/>
  <c r="O390" i="3"/>
  <c r="P390" i="3"/>
  <c r="R390" i="3"/>
  <c r="S390" i="3"/>
  <c r="T390" i="3"/>
  <c r="U390" i="3"/>
  <c r="V390" i="3"/>
  <c r="B391" i="3"/>
  <c r="C391" i="3"/>
  <c r="D391" i="3"/>
  <c r="E391" i="3"/>
  <c r="F391" i="3"/>
  <c r="G391" i="3"/>
  <c r="H391" i="3"/>
  <c r="I391" i="3"/>
  <c r="J391" i="3"/>
  <c r="K391" i="3"/>
  <c r="L391" i="3"/>
  <c r="M391" i="3"/>
  <c r="N391" i="3"/>
  <c r="O391" i="3"/>
  <c r="P391" i="3"/>
  <c r="R391" i="3"/>
  <c r="S391" i="3"/>
  <c r="T391" i="3"/>
  <c r="U391" i="3"/>
  <c r="V391" i="3"/>
  <c r="B392" i="3"/>
  <c r="C392" i="3"/>
  <c r="D392" i="3"/>
  <c r="E392" i="3"/>
  <c r="F392" i="3"/>
  <c r="G392" i="3"/>
  <c r="H392" i="3"/>
  <c r="I392" i="3"/>
  <c r="J392" i="3"/>
  <c r="K392" i="3"/>
  <c r="L392" i="3"/>
  <c r="M392" i="3"/>
  <c r="N392" i="3"/>
  <c r="O392" i="3"/>
  <c r="P392" i="3"/>
  <c r="R392" i="3"/>
  <c r="S392" i="3"/>
  <c r="T392" i="3"/>
  <c r="U392" i="3"/>
  <c r="V392" i="3"/>
  <c r="B393" i="3"/>
  <c r="C393" i="3"/>
  <c r="D393" i="3"/>
  <c r="E393" i="3"/>
  <c r="F393" i="3"/>
  <c r="G393" i="3"/>
  <c r="H393" i="3"/>
  <c r="I393" i="3"/>
  <c r="J393" i="3"/>
  <c r="K393" i="3"/>
  <c r="L393" i="3"/>
  <c r="M393" i="3"/>
  <c r="N393" i="3"/>
  <c r="O393" i="3"/>
  <c r="P393" i="3"/>
  <c r="R393" i="3"/>
  <c r="S393" i="3"/>
  <c r="T393" i="3"/>
  <c r="U393" i="3"/>
  <c r="V393" i="3"/>
  <c r="B394" i="3"/>
  <c r="C394" i="3"/>
  <c r="D394" i="3"/>
  <c r="E394" i="3"/>
  <c r="F394" i="3"/>
  <c r="G394" i="3"/>
  <c r="H394" i="3"/>
  <c r="I394" i="3"/>
  <c r="J394" i="3"/>
  <c r="K394" i="3"/>
  <c r="L394" i="3"/>
  <c r="M394" i="3"/>
  <c r="N394" i="3"/>
  <c r="O394" i="3"/>
  <c r="P394" i="3"/>
  <c r="R394" i="3"/>
  <c r="S394" i="3"/>
  <c r="T394" i="3"/>
  <c r="U394" i="3"/>
  <c r="V394" i="3"/>
  <c r="B395" i="3"/>
  <c r="C395" i="3"/>
  <c r="D395" i="3"/>
  <c r="E395" i="3"/>
  <c r="F395" i="3"/>
  <c r="G395" i="3"/>
  <c r="H395" i="3"/>
  <c r="I395" i="3"/>
  <c r="J395" i="3"/>
  <c r="K395" i="3"/>
  <c r="L395" i="3"/>
  <c r="M395" i="3"/>
  <c r="N395" i="3"/>
  <c r="O395" i="3"/>
  <c r="P395" i="3"/>
  <c r="R395" i="3"/>
  <c r="S395" i="3"/>
  <c r="T395" i="3"/>
  <c r="U395" i="3"/>
  <c r="V395" i="3"/>
  <c r="B396" i="3"/>
  <c r="C396" i="3"/>
  <c r="D396" i="3"/>
  <c r="E396" i="3"/>
  <c r="F396" i="3"/>
  <c r="G396" i="3"/>
  <c r="H396" i="3"/>
  <c r="I396" i="3"/>
  <c r="J396" i="3"/>
  <c r="K396" i="3"/>
  <c r="L396" i="3"/>
  <c r="M396" i="3"/>
  <c r="N396" i="3"/>
  <c r="O396" i="3"/>
  <c r="P396" i="3"/>
  <c r="R396" i="3"/>
  <c r="S396" i="3"/>
  <c r="T396" i="3"/>
  <c r="U396" i="3"/>
  <c r="V396" i="3"/>
  <c r="B397" i="3"/>
  <c r="C397" i="3"/>
  <c r="D397" i="3"/>
  <c r="E397" i="3"/>
  <c r="F397" i="3"/>
  <c r="G397" i="3"/>
  <c r="H397" i="3"/>
  <c r="I397" i="3"/>
  <c r="J397" i="3"/>
  <c r="K397" i="3"/>
  <c r="L397" i="3"/>
  <c r="M397" i="3"/>
  <c r="N397" i="3"/>
  <c r="O397" i="3"/>
  <c r="P397" i="3"/>
  <c r="R397" i="3"/>
  <c r="S397" i="3"/>
  <c r="T397" i="3"/>
  <c r="U397" i="3"/>
  <c r="V397" i="3"/>
  <c r="B398" i="3"/>
  <c r="C398" i="3"/>
  <c r="D398" i="3"/>
  <c r="E398" i="3"/>
  <c r="F398" i="3"/>
  <c r="G398" i="3"/>
  <c r="H398" i="3"/>
  <c r="I398" i="3"/>
  <c r="J398" i="3"/>
  <c r="K398" i="3"/>
  <c r="L398" i="3"/>
  <c r="M398" i="3"/>
  <c r="N398" i="3"/>
  <c r="O398" i="3"/>
  <c r="P398" i="3"/>
  <c r="R398" i="3"/>
  <c r="S398" i="3"/>
  <c r="T398" i="3"/>
  <c r="U398" i="3"/>
  <c r="V398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R369" i="3"/>
  <c r="S369" i="3"/>
  <c r="T369" i="3"/>
  <c r="U369" i="3"/>
  <c r="V369" i="3"/>
  <c r="B369" i="3"/>
  <c r="B255" i="3"/>
  <c r="C255" i="3"/>
  <c r="D255" i="3"/>
  <c r="E255" i="3"/>
  <c r="F255" i="3"/>
  <c r="G255" i="3"/>
  <c r="H255" i="3"/>
  <c r="I255" i="3"/>
  <c r="J255" i="3"/>
  <c r="K255" i="3"/>
  <c r="L255" i="3"/>
  <c r="M255" i="3"/>
  <c r="N255" i="3"/>
  <c r="O255" i="3"/>
  <c r="P255" i="3"/>
  <c r="R255" i="3"/>
  <c r="S255" i="3"/>
  <c r="T255" i="3"/>
  <c r="U255" i="3"/>
  <c r="V255" i="3"/>
  <c r="B256" i="3"/>
  <c r="C256" i="3"/>
  <c r="D256" i="3"/>
  <c r="E256" i="3"/>
  <c r="F256" i="3"/>
  <c r="G256" i="3"/>
  <c r="H256" i="3"/>
  <c r="I256" i="3"/>
  <c r="J256" i="3"/>
  <c r="K256" i="3"/>
  <c r="L256" i="3"/>
  <c r="M256" i="3"/>
  <c r="N256" i="3"/>
  <c r="O256" i="3"/>
  <c r="P256" i="3"/>
  <c r="R256" i="3"/>
  <c r="S256" i="3"/>
  <c r="T256" i="3"/>
  <c r="U256" i="3"/>
  <c r="V256" i="3"/>
  <c r="B257" i="3"/>
  <c r="C257" i="3"/>
  <c r="D257" i="3"/>
  <c r="E257" i="3"/>
  <c r="F257" i="3"/>
  <c r="G257" i="3"/>
  <c r="H257" i="3"/>
  <c r="I257" i="3"/>
  <c r="J257" i="3"/>
  <c r="K257" i="3"/>
  <c r="L257" i="3"/>
  <c r="M257" i="3"/>
  <c r="N257" i="3"/>
  <c r="O257" i="3"/>
  <c r="P257" i="3"/>
  <c r="R257" i="3"/>
  <c r="S257" i="3"/>
  <c r="T257" i="3"/>
  <c r="U257" i="3"/>
  <c r="V257" i="3"/>
  <c r="B258" i="3"/>
  <c r="C258" i="3"/>
  <c r="D258" i="3"/>
  <c r="E258" i="3"/>
  <c r="F258" i="3"/>
  <c r="G258" i="3"/>
  <c r="H258" i="3"/>
  <c r="I258" i="3"/>
  <c r="J258" i="3"/>
  <c r="K258" i="3"/>
  <c r="L258" i="3"/>
  <c r="M258" i="3"/>
  <c r="N258" i="3"/>
  <c r="O258" i="3"/>
  <c r="P258" i="3"/>
  <c r="R258" i="3"/>
  <c r="S258" i="3"/>
  <c r="T258" i="3"/>
  <c r="U258" i="3"/>
  <c r="V258" i="3"/>
  <c r="B259" i="3"/>
  <c r="C259" i="3"/>
  <c r="D259" i="3"/>
  <c r="E259" i="3"/>
  <c r="F259" i="3"/>
  <c r="G259" i="3"/>
  <c r="H259" i="3"/>
  <c r="I259" i="3"/>
  <c r="J259" i="3"/>
  <c r="K259" i="3"/>
  <c r="L259" i="3"/>
  <c r="M259" i="3"/>
  <c r="N259" i="3"/>
  <c r="O259" i="3"/>
  <c r="P259" i="3"/>
  <c r="R259" i="3"/>
  <c r="S259" i="3"/>
  <c r="T259" i="3"/>
  <c r="U259" i="3"/>
  <c r="V259" i="3"/>
  <c r="B260" i="3"/>
  <c r="C260" i="3"/>
  <c r="D260" i="3"/>
  <c r="E260" i="3"/>
  <c r="F260" i="3"/>
  <c r="G260" i="3"/>
  <c r="H260" i="3"/>
  <c r="I260" i="3"/>
  <c r="J260" i="3"/>
  <c r="K260" i="3"/>
  <c r="L260" i="3"/>
  <c r="M260" i="3"/>
  <c r="N260" i="3"/>
  <c r="O260" i="3"/>
  <c r="P260" i="3"/>
  <c r="R260" i="3"/>
  <c r="S260" i="3"/>
  <c r="T260" i="3"/>
  <c r="U260" i="3"/>
  <c r="V260" i="3"/>
  <c r="B261" i="3"/>
  <c r="C261" i="3"/>
  <c r="D261" i="3"/>
  <c r="E261" i="3"/>
  <c r="F261" i="3"/>
  <c r="G261" i="3"/>
  <c r="H261" i="3"/>
  <c r="I261" i="3"/>
  <c r="J261" i="3"/>
  <c r="K261" i="3"/>
  <c r="L261" i="3"/>
  <c r="M261" i="3"/>
  <c r="N261" i="3"/>
  <c r="O261" i="3"/>
  <c r="P261" i="3"/>
  <c r="R261" i="3"/>
  <c r="S261" i="3"/>
  <c r="T261" i="3"/>
  <c r="U261" i="3"/>
  <c r="V261" i="3"/>
  <c r="B262" i="3"/>
  <c r="C262" i="3"/>
  <c r="D262" i="3"/>
  <c r="E262" i="3"/>
  <c r="F262" i="3"/>
  <c r="G262" i="3"/>
  <c r="H262" i="3"/>
  <c r="I262" i="3"/>
  <c r="J262" i="3"/>
  <c r="K262" i="3"/>
  <c r="L262" i="3"/>
  <c r="M262" i="3"/>
  <c r="N262" i="3"/>
  <c r="O262" i="3"/>
  <c r="P262" i="3"/>
  <c r="R262" i="3"/>
  <c r="S262" i="3"/>
  <c r="T262" i="3"/>
  <c r="U262" i="3"/>
  <c r="V262" i="3"/>
  <c r="B263" i="3"/>
  <c r="C263" i="3"/>
  <c r="D263" i="3"/>
  <c r="E263" i="3"/>
  <c r="F263" i="3"/>
  <c r="G263" i="3"/>
  <c r="H263" i="3"/>
  <c r="I263" i="3"/>
  <c r="J263" i="3"/>
  <c r="K263" i="3"/>
  <c r="L263" i="3"/>
  <c r="M263" i="3"/>
  <c r="N263" i="3"/>
  <c r="O263" i="3"/>
  <c r="P263" i="3"/>
  <c r="R263" i="3"/>
  <c r="S263" i="3"/>
  <c r="T263" i="3"/>
  <c r="U263" i="3"/>
  <c r="V263" i="3"/>
  <c r="B264" i="3"/>
  <c r="C264" i="3"/>
  <c r="D264" i="3"/>
  <c r="E264" i="3"/>
  <c r="F264" i="3"/>
  <c r="G264" i="3"/>
  <c r="H264" i="3"/>
  <c r="I264" i="3"/>
  <c r="J264" i="3"/>
  <c r="K264" i="3"/>
  <c r="L264" i="3"/>
  <c r="M264" i="3"/>
  <c r="N264" i="3"/>
  <c r="O264" i="3"/>
  <c r="P264" i="3"/>
  <c r="R264" i="3"/>
  <c r="S264" i="3"/>
  <c r="T264" i="3"/>
  <c r="U264" i="3"/>
  <c r="V264" i="3"/>
  <c r="B265" i="3"/>
  <c r="C265" i="3"/>
  <c r="D265" i="3"/>
  <c r="E265" i="3"/>
  <c r="F265" i="3"/>
  <c r="G265" i="3"/>
  <c r="H265" i="3"/>
  <c r="I265" i="3"/>
  <c r="J265" i="3"/>
  <c r="K265" i="3"/>
  <c r="L265" i="3"/>
  <c r="M265" i="3"/>
  <c r="N265" i="3"/>
  <c r="O265" i="3"/>
  <c r="P265" i="3"/>
  <c r="R265" i="3"/>
  <c r="S265" i="3"/>
  <c r="T265" i="3"/>
  <c r="U265" i="3"/>
  <c r="V265" i="3"/>
  <c r="B266" i="3"/>
  <c r="C266" i="3"/>
  <c r="D266" i="3"/>
  <c r="E266" i="3"/>
  <c r="F266" i="3"/>
  <c r="G266" i="3"/>
  <c r="H266" i="3"/>
  <c r="I266" i="3"/>
  <c r="J266" i="3"/>
  <c r="K266" i="3"/>
  <c r="L266" i="3"/>
  <c r="M266" i="3"/>
  <c r="N266" i="3"/>
  <c r="O266" i="3"/>
  <c r="P266" i="3"/>
  <c r="R266" i="3"/>
  <c r="S266" i="3"/>
  <c r="T266" i="3"/>
  <c r="U266" i="3"/>
  <c r="V266" i="3"/>
  <c r="B242" i="3"/>
  <c r="C242" i="3"/>
  <c r="D242" i="3"/>
  <c r="E242" i="3"/>
  <c r="F242" i="3"/>
  <c r="G242" i="3"/>
  <c r="H242" i="3"/>
  <c r="I242" i="3"/>
  <c r="J242" i="3"/>
  <c r="K242" i="3"/>
  <c r="L242" i="3"/>
  <c r="M242" i="3"/>
  <c r="N242" i="3"/>
  <c r="O242" i="3"/>
  <c r="P242" i="3"/>
  <c r="R242" i="3"/>
  <c r="S242" i="3"/>
  <c r="T242" i="3"/>
  <c r="U242" i="3"/>
  <c r="V242" i="3"/>
  <c r="B243" i="3"/>
  <c r="C243" i="3"/>
  <c r="D243" i="3"/>
  <c r="E243" i="3"/>
  <c r="F243" i="3"/>
  <c r="G243" i="3"/>
  <c r="H243" i="3"/>
  <c r="I243" i="3"/>
  <c r="J243" i="3"/>
  <c r="K243" i="3"/>
  <c r="L243" i="3"/>
  <c r="M243" i="3"/>
  <c r="N243" i="3"/>
  <c r="O243" i="3"/>
  <c r="P243" i="3"/>
  <c r="R243" i="3"/>
  <c r="S243" i="3"/>
  <c r="T243" i="3"/>
  <c r="U243" i="3"/>
  <c r="V243" i="3"/>
  <c r="B244" i="3"/>
  <c r="C244" i="3"/>
  <c r="D244" i="3"/>
  <c r="E244" i="3"/>
  <c r="F244" i="3"/>
  <c r="G244" i="3"/>
  <c r="H244" i="3"/>
  <c r="I244" i="3"/>
  <c r="J244" i="3"/>
  <c r="K244" i="3"/>
  <c r="L244" i="3"/>
  <c r="M244" i="3"/>
  <c r="N244" i="3"/>
  <c r="O244" i="3"/>
  <c r="P244" i="3"/>
  <c r="R244" i="3"/>
  <c r="S244" i="3"/>
  <c r="T244" i="3"/>
  <c r="U244" i="3"/>
  <c r="V244" i="3"/>
  <c r="B245" i="3"/>
  <c r="C245" i="3"/>
  <c r="D245" i="3"/>
  <c r="E245" i="3"/>
  <c r="F245" i="3"/>
  <c r="G245" i="3"/>
  <c r="H245" i="3"/>
  <c r="I245" i="3"/>
  <c r="J245" i="3"/>
  <c r="K245" i="3"/>
  <c r="L245" i="3"/>
  <c r="M245" i="3"/>
  <c r="N245" i="3"/>
  <c r="O245" i="3"/>
  <c r="P245" i="3"/>
  <c r="R245" i="3"/>
  <c r="S245" i="3"/>
  <c r="T245" i="3"/>
  <c r="U245" i="3"/>
  <c r="V245" i="3"/>
  <c r="B246" i="3"/>
  <c r="C246" i="3"/>
  <c r="D246" i="3"/>
  <c r="E246" i="3"/>
  <c r="F246" i="3"/>
  <c r="G246" i="3"/>
  <c r="H246" i="3"/>
  <c r="I246" i="3"/>
  <c r="J246" i="3"/>
  <c r="K246" i="3"/>
  <c r="L246" i="3"/>
  <c r="M246" i="3"/>
  <c r="N246" i="3"/>
  <c r="O246" i="3"/>
  <c r="P246" i="3"/>
  <c r="R246" i="3"/>
  <c r="S246" i="3"/>
  <c r="T246" i="3"/>
  <c r="U246" i="3"/>
  <c r="V246" i="3"/>
  <c r="B247" i="3"/>
  <c r="C247" i="3"/>
  <c r="D247" i="3"/>
  <c r="E247" i="3"/>
  <c r="F247" i="3"/>
  <c r="G247" i="3"/>
  <c r="H247" i="3"/>
  <c r="I247" i="3"/>
  <c r="J247" i="3"/>
  <c r="K247" i="3"/>
  <c r="L247" i="3"/>
  <c r="M247" i="3"/>
  <c r="N247" i="3"/>
  <c r="O247" i="3"/>
  <c r="P247" i="3"/>
  <c r="R247" i="3"/>
  <c r="S247" i="3"/>
  <c r="T247" i="3"/>
  <c r="U247" i="3"/>
  <c r="V247" i="3"/>
  <c r="B248" i="3"/>
  <c r="C248" i="3"/>
  <c r="D248" i="3"/>
  <c r="E248" i="3"/>
  <c r="F248" i="3"/>
  <c r="G248" i="3"/>
  <c r="H248" i="3"/>
  <c r="I248" i="3"/>
  <c r="J248" i="3"/>
  <c r="K248" i="3"/>
  <c r="L248" i="3"/>
  <c r="M248" i="3"/>
  <c r="N248" i="3"/>
  <c r="O248" i="3"/>
  <c r="P248" i="3"/>
  <c r="R248" i="3"/>
  <c r="S248" i="3"/>
  <c r="T248" i="3"/>
  <c r="U248" i="3"/>
  <c r="V248" i="3"/>
  <c r="B249" i="3"/>
  <c r="C249" i="3"/>
  <c r="D249" i="3"/>
  <c r="E249" i="3"/>
  <c r="F249" i="3"/>
  <c r="G249" i="3"/>
  <c r="H249" i="3"/>
  <c r="I249" i="3"/>
  <c r="J249" i="3"/>
  <c r="K249" i="3"/>
  <c r="L249" i="3"/>
  <c r="M249" i="3"/>
  <c r="N249" i="3"/>
  <c r="O249" i="3"/>
  <c r="P249" i="3"/>
  <c r="R249" i="3"/>
  <c r="S249" i="3"/>
  <c r="T249" i="3"/>
  <c r="U249" i="3"/>
  <c r="V249" i="3"/>
  <c r="B250" i="3"/>
  <c r="C250" i="3"/>
  <c r="D250" i="3"/>
  <c r="E250" i="3"/>
  <c r="F250" i="3"/>
  <c r="G250" i="3"/>
  <c r="H250" i="3"/>
  <c r="I250" i="3"/>
  <c r="J250" i="3"/>
  <c r="K250" i="3"/>
  <c r="L250" i="3"/>
  <c r="M250" i="3"/>
  <c r="N250" i="3"/>
  <c r="O250" i="3"/>
  <c r="P250" i="3"/>
  <c r="R250" i="3"/>
  <c r="S250" i="3"/>
  <c r="T250" i="3"/>
  <c r="U250" i="3"/>
  <c r="V250" i="3"/>
  <c r="B251" i="3"/>
  <c r="C251" i="3"/>
  <c r="D251" i="3"/>
  <c r="E251" i="3"/>
  <c r="F251" i="3"/>
  <c r="G251" i="3"/>
  <c r="H251" i="3"/>
  <c r="I251" i="3"/>
  <c r="J251" i="3"/>
  <c r="K251" i="3"/>
  <c r="L251" i="3"/>
  <c r="M251" i="3"/>
  <c r="N251" i="3"/>
  <c r="O251" i="3"/>
  <c r="P251" i="3"/>
  <c r="R251" i="3"/>
  <c r="S251" i="3"/>
  <c r="T251" i="3"/>
  <c r="U251" i="3"/>
  <c r="V251" i="3"/>
  <c r="B252" i="3"/>
  <c r="C252" i="3"/>
  <c r="D252" i="3"/>
  <c r="E252" i="3"/>
  <c r="F252" i="3"/>
  <c r="G252" i="3"/>
  <c r="H252" i="3"/>
  <c r="I252" i="3"/>
  <c r="J252" i="3"/>
  <c r="K252" i="3"/>
  <c r="L252" i="3"/>
  <c r="M252" i="3"/>
  <c r="N252" i="3"/>
  <c r="O252" i="3"/>
  <c r="P252" i="3"/>
  <c r="R252" i="3"/>
  <c r="S252" i="3"/>
  <c r="T252" i="3"/>
  <c r="U252" i="3"/>
  <c r="V252" i="3"/>
  <c r="B253" i="3"/>
  <c r="C253" i="3"/>
  <c r="D253" i="3"/>
  <c r="E253" i="3"/>
  <c r="F253" i="3"/>
  <c r="G253" i="3"/>
  <c r="H253" i="3"/>
  <c r="I253" i="3"/>
  <c r="J253" i="3"/>
  <c r="K253" i="3"/>
  <c r="L253" i="3"/>
  <c r="M253" i="3"/>
  <c r="N253" i="3"/>
  <c r="O253" i="3"/>
  <c r="P253" i="3"/>
  <c r="R253" i="3"/>
  <c r="S253" i="3"/>
  <c r="T253" i="3"/>
  <c r="U253" i="3"/>
  <c r="V253" i="3"/>
  <c r="B254" i="3"/>
  <c r="C254" i="3"/>
  <c r="D254" i="3"/>
  <c r="E254" i="3"/>
  <c r="F254" i="3"/>
  <c r="G254" i="3"/>
  <c r="H254" i="3"/>
  <c r="I254" i="3"/>
  <c r="J254" i="3"/>
  <c r="K254" i="3"/>
  <c r="L254" i="3"/>
  <c r="M254" i="3"/>
  <c r="N254" i="3"/>
  <c r="O254" i="3"/>
  <c r="P254" i="3"/>
  <c r="R254" i="3"/>
  <c r="S254" i="3"/>
  <c r="T254" i="3"/>
  <c r="U254" i="3"/>
  <c r="V254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R237" i="3"/>
  <c r="S237" i="3"/>
  <c r="T237" i="3"/>
  <c r="U237" i="3"/>
  <c r="V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R238" i="3"/>
  <c r="S238" i="3"/>
  <c r="T238" i="3"/>
  <c r="U238" i="3"/>
  <c r="V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R239" i="3"/>
  <c r="S239" i="3"/>
  <c r="T239" i="3"/>
  <c r="U239" i="3"/>
  <c r="V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R240" i="3"/>
  <c r="S240" i="3"/>
  <c r="T240" i="3"/>
  <c r="U240" i="3"/>
  <c r="V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R241" i="3"/>
  <c r="S241" i="3"/>
  <c r="T241" i="3"/>
  <c r="U241" i="3"/>
  <c r="V241" i="3"/>
  <c r="B238" i="3"/>
  <c r="B239" i="3"/>
  <c r="B240" i="3"/>
  <c r="B241" i="3"/>
  <c r="B237" i="3"/>
  <c r="B275" i="3"/>
  <c r="C275" i="3"/>
  <c r="D275" i="3"/>
  <c r="E275" i="3"/>
  <c r="F275" i="3"/>
  <c r="G275" i="3"/>
  <c r="H275" i="3"/>
  <c r="I275" i="3"/>
  <c r="J275" i="3"/>
  <c r="K275" i="3"/>
  <c r="L275" i="3"/>
  <c r="M275" i="3"/>
  <c r="N275" i="3"/>
  <c r="O275" i="3"/>
  <c r="P275" i="3"/>
  <c r="R275" i="3"/>
  <c r="S275" i="3"/>
  <c r="T275" i="3"/>
  <c r="U275" i="3"/>
  <c r="V275" i="3"/>
  <c r="B276" i="3"/>
  <c r="C276" i="3"/>
  <c r="D276" i="3"/>
  <c r="E276" i="3"/>
  <c r="F276" i="3"/>
  <c r="G276" i="3"/>
  <c r="H276" i="3"/>
  <c r="I276" i="3"/>
  <c r="J276" i="3"/>
  <c r="K276" i="3"/>
  <c r="L276" i="3"/>
  <c r="M276" i="3"/>
  <c r="N276" i="3"/>
  <c r="O276" i="3"/>
  <c r="P276" i="3"/>
  <c r="R276" i="3"/>
  <c r="S276" i="3"/>
  <c r="T276" i="3"/>
  <c r="U276" i="3"/>
  <c r="V276" i="3"/>
  <c r="B277" i="3"/>
  <c r="C277" i="3"/>
  <c r="D277" i="3"/>
  <c r="E277" i="3"/>
  <c r="F277" i="3"/>
  <c r="G277" i="3"/>
  <c r="H277" i="3"/>
  <c r="I277" i="3"/>
  <c r="J277" i="3"/>
  <c r="K277" i="3"/>
  <c r="L277" i="3"/>
  <c r="M277" i="3"/>
  <c r="N277" i="3"/>
  <c r="O277" i="3"/>
  <c r="P277" i="3"/>
  <c r="R277" i="3"/>
  <c r="S277" i="3"/>
  <c r="T277" i="3"/>
  <c r="U277" i="3"/>
  <c r="V277" i="3"/>
  <c r="B278" i="3"/>
  <c r="C278" i="3"/>
  <c r="D278" i="3"/>
  <c r="E278" i="3"/>
  <c r="F278" i="3"/>
  <c r="G278" i="3"/>
  <c r="H278" i="3"/>
  <c r="I278" i="3"/>
  <c r="J278" i="3"/>
  <c r="K278" i="3"/>
  <c r="L278" i="3"/>
  <c r="M278" i="3"/>
  <c r="N278" i="3"/>
  <c r="O278" i="3"/>
  <c r="P278" i="3"/>
  <c r="R278" i="3"/>
  <c r="S278" i="3"/>
  <c r="T278" i="3"/>
  <c r="U278" i="3"/>
  <c r="V278" i="3"/>
  <c r="B279" i="3"/>
  <c r="C279" i="3"/>
  <c r="D279" i="3"/>
  <c r="E279" i="3"/>
  <c r="F279" i="3"/>
  <c r="G279" i="3"/>
  <c r="H279" i="3"/>
  <c r="I279" i="3"/>
  <c r="J279" i="3"/>
  <c r="K279" i="3"/>
  <c r="L279" i="3"/>
  <c r="M279" i="3"/>
  <c r="N279" i="3"/>
  <c r="O279" i="3"/>
  <c r="P279" i="3"/>
  <c r="R279" i="3"/>
  <c r="S279" i="3"/>
  <c r="T279" i="3"/>
  <c r="U279" i="3"/>
  <c r="V279" i="3"/>
  <c r="B280" i="3"/>
  <c r="C280" i="3"/>
  <c r="D280" i="3"/>
  <c r="E280" i="3"/>
  <c r="F280" i="3"/>
  <c r="G280" i="3"/>
  <c r="H280" i="3"/>
  <c r="I280" i="3"/>
  <c r="J280" i="3"/>
  <c r="K280" i="3"/>
  <c r="L280" i="3"/>
  <c r="M280" i="3"/>
  <c r="N280" i="3"/>
  <c r="O280" i="3"/>
  <c r="P280" i="3"/>
  <c r="R280" i="3"/>
  <c r="S280" i="3"/>
  <c r="T280" i="3"/>
  <c r="U280" i="3"/>
  <c r="V280" i="3"/>
  <c r="B281" i="3"/>
  <c r="C281" i="3"/>
  <c r="D281" i="3"/>
  <c r="E281" i="3"/>
  <c r="F281" i="3"/>
  <c r="G281" i="3"/>
  <c r="H281" i="3"/>
  <c r="I281" i="3"/>
  <c r="J281" i="3"/>
  <c r="K281" i="3"/>
  <c r="L281" i="3"/>
  <c r="M281" i="3"/>
  <c r="N281" i="3"/>
  <c r="O281" i="3"/>
  <c r="P281" i="3"/>
  <c r="R281" i="3"/>
  <c r="S281" i="3"/>
  <c r="T281" i="3"/>
  <c r="U281" i="3"/>
  <c r="V281" i="3"/>
  <c r="B282" i="3"/>
  <c r="C282" i="3"/>
  <c r="D282" i="3"/>
  <c r="E282" i="3"/>
  <c r="F282" i="3"/>
  <c r="G282" i="3"/>
  <c r="H282" i="3"/>
  <c r="I282" i="3"/>
  <c r="J282" i="3"/>
  <c r="K282" i="3"/>
  <c r="L282" i="3"/>
  <c r="M282" i="3"/>
  <c r="N282" i="3"/>
  <c r="O282" i="3"/>
  <c r="P282" i="3"/>
  <c r="R282" i="3"/>
  <c r="S282" i="3"/>
  <c r="T282" i="3"/>
  <c r="U282" i="3"/>
  <c r="V282" i="3"/>
  <c r="B283" i="3"/>
  <c r="C283" i="3"/>
  <c r="D283" i="3"/>
  <c r="E283" i="3"/>
  <c r="F283" i="3"/>
  <c r="G283" i="3"/>
  <c r="H283" i="3"/>
  <c r="I283" i="3"/>
  <c r="J283" i="3"/>
  <c r="K283" i="3"/>
  <c r="L283" i="3"/>
  <c r="M283" i="3"/>
  <c r="N283" i="3"/>
  <c r="O283" i="3"/>
  <c r="P283" i="3"/>
  <c r="R283" i="3"/>
  <c r="S283" i="3"/>
  <c r="T283" i="3"/>
  <c r="U283" i="3"/>
  <c r="V283" i="3"/>
  <c r="B284" i="3"/>
  <c r="C284" i="3"/>
  <c r="D284" i="3"/>
  <c r="E284" i="3"/>
  <c r="F284" i="3"/>
  <c r="G284" i="3"/>
  <c r="H284" i="3"/>
  <c r="I284" i="3"/>
  <c r="J284" i="3"/>
  <c r="K284" i="3"/>
  <c r="L284" i="3"/>
  <c r="M284" i="3"/>
  <c r="N284" i="3"/>
  <c r="O284" i="3"/>
  <c r="P284" i="3"/>
  <c r="R284" i="3"/>
  <c r="S284" i="3"/>
  <c r="T284" i="3"/>
  <c r="U284" i="3"/>
  <c r="V284" i="3"/>
  <c r="B285" i="3"/>
  <c r="C285" i="3"/>
  <c r="D285" i="3"/>
  <c r="E285" i="3"/>
  <c r="F285" i="3"/>
  <c r="G285" i="3"/>
  <c r="H285" i="3"/>
  <c r="I285" i="3"/>
  <c r="J285" i="3"/>
  <c r="K285" i="3"/>
  <c r="L285" i="3"/>
  <c r="M285" i="3"/>
  <c r="N285" i="3"/>
  <c r="O285" i="3"/>
  <c r="P285" i="3"/>
  <c r="R285" i="3"/>
  <c r="S285" i="3"/>
  <c r="T285" i="3"/>
  <c r="U285" i="3"/>
  <c r="V285" i="3"/>
  <c r="B286" i="3"/>
  <c r="C286" i="3"/>
  <c r="D286" i="3"/>
  <c r="E286" i="3"/>
  <c r="F286" i="3"/>
  <c r="G286" i="3"/>
  <c r="H286" i="3"/>
  <c r="I286" i="3"/>
  <c r="J286" i="3"/>
  <c r="K286" i="3"/>
  <c r="L286" i="3"/>
  <c r="M286" i="3"/>
  <c r="N286" i="3"/>
  <c r="O286" i="3"/>
  <c r="P286" i="3"/>
  <c r="R286" i="3"/>
  <c r="S286" i="3"/>
  <c r="T286" i="3"/>
  <c r="U286" i="3"/>
  <c r="V286" i="3"/>
  <c r="B287" i="3"/>
  <c r="C287" i="3"/>
  <c r="D287" i="3"/>
  <c r="E287" i="3"/>
  <c r="F287" i="3"/>
  <c r="G287" i="3"/>
  <c r="H287" i="3"/>
  <c r="I287" i="3"/>
  <c r="J287" i="3"/>
  <c r="K287" i="3"/>
  <c r="L287" i="3"/>
  <c r="M287" i="3"/>
  <c r="N287" i="3"/>
  <c r="O287" i="3"/>
  <c r="P287" i="3"/>
  <c r="R287" i="3"/>
  <c r="S287" i="3"/>
  <c r="T287" i="3"/>
  <c r="U287" i="3"/>
  <c r="V287" i="3"/>
  <c r="B288" i="3"/>
  <c r="C288" i="3"/>
  <c r="D288" i="3"/>
  <c r="E288" i="3"/>
  <c r="F288" i="3"/>
  <c r="G288" i="3"/>
  <c r="H288" i="3"/>
  <c r="I288" i="3"/>
  <c r="J288" i="3"/>
  <c r="K288" i="3"/>
  <c r="L288" i="3"/>
  <c r="M288" i="3"/>
  <c r="N288" i="3"/>
  <c r="O288" i="3"/>
  <c r="P288" i="3"/>
  <c r="R288" i="3"/>
  <c r="S288" i="3"/>
  <c r="T288" i="3"/>
  <c r="U288" i="3"/>
  <c r="V288" i="3"/>
  <c r="B289" i="3"/>
  <c r="C289" i="3"/>
  <c r="D289" i="3"/>
  <c r="E289" i="3"/>
  <c r="F289" i="3"/>
  <c r="G289" i="3"/>
  <c r="H289" i="3"/>
  <c r="I289" i="3"/>
  <c r="J289" i="3"/>
  <c r="K289" i="3"/>
  <c r="L289" i="3"/>
  <c r="M289" i="3"/>
  <c r="N289" i="3"/>
  <c r="O289" i="3"/>
  <c r="P289" i="3"/>
  <c r="R289" i="3"/>
  <c r="S289" i="3"/>
  <c r="T289" i="3"/>
  <c r="U289" i="3"/>
  <c r="V289" i="3"/>
  <c r="B290" i="3"/>
  <c r="C290" i="3"/>
  <c r="D290" i="3"/>
  <c r="E290" i="3"/>
  <c r="F290" i="3"/>
  <c r="G290" i="3"/>
  <c r="H290" i="3"/>
  <c r="I290" i="3"/>
  <c r="J290" i="3"/>
  <c r="K290" i="3"/>
  <c r="L290" i="3"/>
  <c r="M290" i="3"/>
  <c r="N290" i="3"/>
  <c r="O290" i="3"/>
  <c r="P290" i="3"/>
  <c r="R290" i="3"/>
  <c r="S290" i="3"/>
  <c r="T290" i="3"/>
  <c r="U290" i="3"/>
  <c r="V290" i="3"/>
  <c r="B291" i="3"/>
  <c r="C291" i="3"/>
  <c r="D291" i="3"/>
  <c r="E291" i="3"/>
  <c r="F291" i="3"/>
  <c r="G291" i="3"/>
  <c r="H291" i="3"/>
  <c r="I291" i="3"/>
  <c r="J291" i="3"/>
  <c r="K291" i="3"/>
  <c r="L291" i="3"/>
  <c r="M291" i="3"/>
  <c r="N291" i="3"/>
  <c r="O291" i="3"/>
  <c r="P291" i="3"/>
  <c r="R291" i="3"/>
  <c r="S291" i="3"/>
  <c r="T291" i="3"/>
  <c r="U291" i="3"/>
  <c r="V291" i="3"/>
  <c r="B292" i="3"/>
  <c r="C292" i="3"/>
  <c r="D292" i="3"/>
  <c r="E292" i="3"/>
  <c r="F292" i="3"/>
  <c r="G292" i="3"/>
  <c r="H292" i="3"/>
  <c r="I292" i="3"/>
  <c r="J292" i="3"/>
  <c r="K292" i="3"/>
  <c r="L292" i="3"/>
  <c r="M292" i="3"/>
  <c r="N292" i="3"/>
  <c r="O292" i="3"/>
  <c r="P292" i="3"/>
  <c r="R292" i="3"/>
  <c r="S292" i="3"/>
  <c r="T292" i="3"/>
  <c r="U292" i="3"/>
  <c r="V292" i="3"/>
  <c r="B293" i="3"/>
  <c r="C293" i="3"/>
  <c r="D293" i="3"/>
  <c r="E293" i="3"/>
  <c r="F293" i="3"/>
  <c r="G293" i="3"/>
  <c r="H293" i="3"/>
  <c r="I293" i="3"/>
  <c r="J293" i="3"/>
  <c r="K293" i="3"/>
  <c r="L293" i="3"/>
  <c r="M293" i="3"/>
  <c r="N293" i="3"/>
  <c r="O293" i="3"/>
  <c r="P293" i="3"/>
  <c r="R293" i="3"/>
  <c r="S293" i="3"/>
  <c r="T293" i="3"/>
  <c r="U293" i="3"/>
  <c r="V293" i="3"/>
  <c r="B294" i="3"/>
  <c r="C294" i="3"/>
  <c r="D294" i="3"/>
  <c r="E294" i="3"/>
  <c r="F294" i="3"/>
  <c r="G294" i="3"/>
  <c r="H294" i="3"/>
  <c r="I294" i="3"/>
  <c r="J294" i="3"/>
  <c r="K294" i="3"/>
  <c r="L294" i="3"/>
  <c r="M294" i="3"/>
  <c r="N294" i="3"/>
  <c r="O294" i="3"/>
  <c r="P294" i="3"/>
  <c r="R294" i="3"/>
  <c r="S294" i="3"/>
  <c r="T294" i="3"/>
  <c r="U294" i="3"/>
  <c r="V294" i="3"/>
  <c r="B295" i="3"/>
  <c r="C295" i="3"/>
  <c r="D295" i="3"/>
  <c r="E295" i="3"/>
  <c r="F295" i="3"/>
  <c r="G295" i="3"/>
  <c r="H295" i="3"/>
  <c r="I295" i="3"/>
  <c r="J295" i="3"/>
  <c r="K295" i="3"/>
  <c r="L295" i="3"/>
  <c r="M295" i="3"/>
  <c r="N295" i="3"/>
  <c r="O295" i="3"/>
  <c r="P295" i="3"/>
  <c r="R295" i="3"/>
  <c r="S295" i="3"/>
  <c r="T295" i="3"/>
  <c r="U295" i="3"/>
  <c r="V295" i="3"/>
  <c r="B296" i="3"/>
  <c r="C296" i="3"/>
  <c r="D296" i="3"/>
  <c r="E296" i="3"/>
  <c r="F296" i="3"/>
  <c r="G296" i="3"/>
  <c r="H296" i="3"/>
  <c r="I296" i="3"/>
  <c r="J296" i="3"/>
  <c r="K296" i="3"/>
  <c r="L296" i="3"/>
  <c r="M296" i="3"/>
  <c r="N296" i="3"/>
  <c r="O296" i="3"/>
  <c r="P296" i="3"/>
  <c r="R296" i="3"/>
  <c r="S296" i="3"/>
  <c r="T296" i="3"/>
  <c r="U296" i="3"/>
  <c r="V296" i="3"/>
  <c r="B297" i="3"/>
  <c r="C297" i="3"/>
  <c r="D297" i="3"/>
  <c r="E297" i="3"/>
  <c r="F297" i="3"/>
  <c r="G297" i="3"/>
  <c r="H297" i="3"/>
  <c r="I297" i="3"/>
  <c r="J297" i="3"/>
  <c r="K297" i="3"/>
  <c r="L297" i="3"/>
  <c r="M297" i="3"/>
  <c r="N297" i="3"/>
  <c r="O297" i="3"/>
  <c r="P297" i="3"/>
  <c r="R297" i="3"/>
  <c r="S297" i="3"/>
  <c r="T297" i="3"/>
  <c r="U297" i="3"/>
  <c r="V297" i="3"/>
  <c r="B298" i="3"/>
  <c r="C298" i="3"/>
  <c r="D298" i="3"/>
  <c r="E298" i="3"/>
  <c r="F298" i="3"/>
  <c r="G298" i="3"/>
  <c r="H298" i="3"/>
  <c r="I298" i="3"/>
  <c r="J298" i="3"/>
  <c r="K298" i="3"/>
  <c r="L298" i="3"/>
  <c r="M298" i="3"/>
  <c r="N298" i="3"/>
  <c r="O298" i="3"/>
  <c r="P298" i="3"/>
  <c r="R298" i="3"/>
  <c r="S298" i="3"/>
  <c r="T298" i="3"/>
  <c r="U298" i="3"/>
  <c r="V298" i="3"/>
  <c r="B271" i="3"/>
  <c r="C271" i="3"/>
  <c r="D271" i="3"/>
  <c r="E271" i="3"/>
  <c r="F271" i="3"/>
  <c r="G271" i="3"/>
  <c r="H271" i="3"/>
  <c r="I271" i="3"/>
  <c r="J271" i="3"/>
  <c r="K271" i="3"/>
  <c r="L271" i="3"/>
  <c r="M271" i="3"/>
  <c r="N271" i="3"/>
  <c r="O271" i="3"/>
  <c r="P271" i="3"/>
  <c r="R271" i="3"/>
  <c r="S271" i="3"/>
  <c r="T271" i="3"/>
  <c r="U271" i="3"/>
  <c r="V271" i="3"/>
  <c r="B272" i="3"/>
  <c r="C272" i="3"/>
  <c r="D272" i="3"/>
  <c r="E272" i="3"/>
  <c r="F272" i="3"/>
  <c r="G272" i="3"/>
  <c r="H272" i="3"/>
  <c r="I272" i="3"/>
  <c r="J272" i="3"/>
  <c r="K272" i="3"/>
  <c r="L272" i="3"/>
  <c r="M272" i="3"/>
  <c r="N272" i="3"/>
  <c r="O272" i="3"/>
  <c r="P272" i="3"/>
  <c r="R272" i="3"/>
  <c r="S272" i="3"/>
  <c r="T272" i="3"/>
  <c r="U272" i="3"/>
  <c r="V272" i="3"/>
  <c r="B273" i="3"/>
  <c r="C273" i="3"/>
  <c r="D273" i="3"/>
  <c r="E273" i="3"/>
  <c r="F273" i="3"/>
  <c r="G273" i="3"/>
  <c r="H273" i="3"/>
  <c r="I273" i="3"/>
  <c r="J273" i="3"/>
  <c r="K273" i="3"/>
  <c r="L273" i="3"/>
  <c r="M273" i="3"/>
  <c r="N273" i="3"/>
  <c r="O273" i="3"/>
  <c r="P273" i="3"/>
  <c r="R273" i="3"/>
  <c r="S273" i="3"/>
  <c r="T273" i="3"/>
  <c r="U273" i="3"/>
  <c r="V273" i="3"/>
  <c r="B274" i="3"/>
  <c r="C274" i="3"/>
  <c r="D274" i="3"/>
  <c r="E274" i="3"/>
  <c r="F274" i="3"/>
  <c r="G274" i="3"/>
  <c r="H274" i="3"/>
  <c r="I274" i="3"/>
  <c r="J274" i="3"/>
  <c r="K274" i="3"/>
  <c r="L274" i="3"/>
  <c r="M274" i="3"/>
  <c r="N274" i="3"/>
  <c r="O274" i="3"/>
  <c r="P274" i="3"/>
  <c r="R274" i="3"/>
  <c r="S274" i="3"/>
  <c r="T274" i="3"/>
  <c r="U274" i="3"/>
  <c r="V274" i="3"/>
  <c r="C270" i="3"/>
  <c r="D270" i="3"/>
  <c r="E270" i="3"/>
  <c r="F270" i="3"/>
  <c r="G270" i="3"/>
  <c r="H270" i="3"/>
  <c r="I270" i="3"/>
  <c r="J270" i="3"/>
  <c r="K270" i="3"/>
  <c r="L270" i="3"/>
  <c r="M270" i="3"/>
  <c r="N270" i="3"/>
  <c r="O270" i="3"/>
  <c r="P270" i="3"/>
  <c r="R270" i="3"/>
  <c r="S270" i="3"/>
  <c r="T270" i="3"/>
  <c r="U270" i="3"/>
  <c r="V270" i="3"/>
  <c r="B270" i="3"/>
  <c r="B399" i="3"/>
  <c r="W397" i="3"/>
  <c r="W396" i="3"/>
  <c r="W393" i="3"/>
  <c r="W391" i="3"/>
  <c r="W390" i="3"/>
  <c r="W389" i="3"/>
  <c r="W388" i="3"/>
  <c r="W387" i="3"/>
  <c r="W381" i="3"/>
  <c r="W380" i="3"/>
  <c r="W377" i="3"/>
  <c r="W375" i="3"/>
  <c r="W374" i="3"/>
  <c r="W373" i="3"/>
  <c r="W372" i="3"/>
  <c r="W371" i="3"/>
  <c r="T368" i="3"/>
  <c r="S368" i="3"/>
  <c r="H368" i="3"/>
  <c r="G368" i="3"/>
  <c r="A368" i="3"/>
  <c r="B366" i="3"/>
  <c r="W365" i="3"/>
  <c r="V365" i="3"/>
  <c r="U365" i="3"/>
  <c r="T365" i="3"/>
  <c r="S365" i="3"/>
  <c r="R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W364" i="3"/>
  <c r="V364" i="3"/>
  <c r="U364" i="3"/>
  <c r="T364" i="3"/>
  <c r="S364" i="3"/>
  <c r="R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W363" i="3"/>
  <c r="V363" i="3"/>
  <c r="U363" i="3"/>
  <c r="T363" i="3"/>
  <c r="S363" i="3"/>
  <c r="R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W362" i="3"/>
  <c r="V362" i="3"/>
  <c r="U362" i="3"/>
  <c r="T362" i="3"/>
  <c r="S362" i="3"/>
  <c r="R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W361" i="3"/>
  <c r="V361" i="3"/>
  <c r="U361" i="3"/>
  <c r="T361" i="3"/>
  <c r="S361" i="3"/>
  <c r="R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W360" i="3"/>
  <c r="V360" i="3"/>
  <c r="U360" i="3"/>
  <c r="T360" i="3"/>
  <c r="S360" i="3"/>
  <c r="R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W359" i="3"/>
  <c r="V359" i="3"/>
  <c r="U359" i="3"/>
  <c r="T359" i="3"/>
  <c r="S359" i="3"/>
  <c r="R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W358" i="3"/>
  <c r="V358" i="3"/>
  <c r="U358" i="3"/>
  <c r="T358" i="3"/>
  <c r="S358" i="3"/>
  <c r="R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W357" i="3"/>
  <c r="V357" i="3"/>
  <c r="U357" i="3"/>
  <c r="T357" i="3"/>
  <c r="S357" i="3"/>
  <c r="R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W356" i="3"/>
  <c r="V356" i="3"/>
  <c r="U356" i="3"/>
  <c r="T356" i="3"/>
  <c r="S356" i="3"/>
  <c r="R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W355" i="3"/>
  <c r="V355" i="3"/>
  <c r="U355" i="3"/>
  <c r="T355" i="3"/>
  <c r="S355" i="3"/>
  <c r="R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W354" i="3"/>
  <c r="V354" i="3"/>
  <c r="U354" i="3"/>
  <c r="T354" i="3"/>
  <c r="S354" i="3"/>
  <c r="R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W353" i="3"/>
  <c r="V353" i="3"/>
  <c r="U353" i="3"/>
  <c r="T353" i="3"/>
  <c r="S353" i="3"/>
  <c r="R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W352" i="3"/>
  <c r="V352" i="3"/>
  <c r="U352" i="3"/>
  <c r="T352" i="3"/>
  <c r="S352" i="3"/>
  <c r="R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W351" i="3"/>
  <c r="V351" i="3"/>
  <c r="U351" i="3"/>
  <c r="T351" i="3"/>
  <c r="S351" i="3"/>
  <c r="R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W350" i="3"/>
  <c r="V350" i="3"/>
  <c r="U350" i="3"/>
  <c r="T350" i="3"/>
  <c r="S350" i="3"/>
  <c r="R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W349" i="3"/>
  <c r="V349" i="3"/>
  <c r="U349" i="3"/>
  <c r="T349" i="3"/>
  <c r="S349" i="3"/>
  <c r="R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W348" i="3"/>
  <c r="V348" i="3"/>
  <c r="U348" i="3"/>
  <c r="T348" i="3"/>
  <c r="S348" i="3"/>
  <c r="R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W347" i="3"/>
  <c r="V347" i="3"/>
  <c r="U347" i="3"/>
  <c r="T347" i="3"/>
  <c r="S347" i="3"/>
  <c r="R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W346" i="3"/>
  <c r="V346" i="3"/>
  <c r="U346" i="3"/>
  <c r="T346" i="3"/>
  <c r="S346" i="3"/>
  <c r="R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W345" i="3"/>
  <c r="V345" i="3"/>
  <c r="U345" i="3"/>
  <c r="T345" i="3"/>
  <c r="S345" i="3"/>
  <c r="R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W344" i="3"/>
  <c r="V344" i="3"/>
  <c r="U344" i="3"/>
  <c r="T344" i="3"/>
  <c r="S344" i="3"/>
  <c r="R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W343" i="3"/>
  <c r="V343" i="3"/>
  <c r="U343" i="3"/>
  <c r="T343" i="3"/>
  <c r="S343" i="3"/>
  <c r="R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W342" i="3"/>
  <c r="V342" i="3"/>
  <c r="U342" i="3"/>
  <c r="T342" i="3"/>
  <c r="S342" i="3"/>
  <c r="R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W341" i="3"/>
  <c r="V341" i="3"/>
  <c r="U341" i="3"/>
  <c r="T341" i="3"/>
  <c r="S341" i="3"/>
  <c r="R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W340" i="3"/>
  <c r="V340" i="3"/>
  <c r="U340" i="3"/>
  <c r="T340" i="3"/>
  <c r="S340" i="3"/>
  <c r="R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B340" i="3"/>
  <c r="W339" i="3"/>
  <c r="V339" i="3"/>
  <c r="U339" i="3"/>
  <c r="T339" i="3"/>
  <c r="S339" i="3"/>
  <c r="R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B339" i="3"/>
  <c r="W338" i="3"/>
  <c r="V338" i="3"/>
  <c r="U338" i="3"/>
  <c r="T338" i="3"/>
  <c r="S338" i="3"/>
  <c r="R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B338" i="3"/>
  <c r="W337" i="3"/>
  <c r="V337" i="3"/>
  <c r="U337" i="3"/>
  <c r="T337" i="3"/>
  <c r="S337" i="3"/>
  <c r="R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B337" i="3"/>
  <c r="W336" i="3"/>
  <c r="V336" i="3"/>
  <c r="U336" i="3"/>
  <c r="T336" i="3"/>
  <c r="S336" i="3"/>
  <c r="R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B336" i="3"/>
  <c r="W335" i="3"/>
  <c r="V335" i="3"/>
  <c r="U335" i="3"/>
  <c r="T335" i="3"/>
  <c r="S335" i="3"/>
  <c r="R335" i="3"/>
  <c r="P335" i="3"/>
  <c r="M335" i="3"/>
  <c r="L335" i="3"/>
  <c r="K335" i="3"/>
  <c r="J335" i="3"/>
  <c r="I335" i="3"/>
  <c r="H335" i="3"/>
  <c r="G335" i="3"/>
  <c r="F335" i="3"/>
  <c r="E335" i="3"/>
  <c r="D335" i="3"/>
  <c r="C335" i="3"/>
  <c r="B335" i="3"/>
  <c r="A335" i="3"/>
  <c r="B333" i="3"/>
  <c r="W332" i="3"/>
  <c r="U332" i="3"/>
  <c r="T332" i="3"/>
  <c r="S332" i="3"/>
  <c r="R332" i="3"/>
  <c r="P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W331" i="3"/>
  <c r="V331" i="3"/>
  <c r="U331" i="3"/>
  <c r="T331" i="3"/>
  <c r="S331" i="3"/>
  <c r="R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W330" i="3"/>
  <c r="V330" i="3"/>
  <c r="U330" i="3"/>
  <c r="T330" i="3"/>
  <c r="S330" i="3"/>
  <c r="R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W329" i="3"/>
  <c r="V329" i="3"/>
  <c r="U329" i="3"/>
  <c r="T329" i="3"/>
  <c r="S329" i="3"/>
  <c r="R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W328" i="3"/>
  <c r="V328" i="3"/>
  <c r="U328" i="3"/>
  <c r="T328" i="3"/>
  <c r="S328" i="3"/>
  <c r="R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W327" i="3"/>
  <c r="V327" i="3"/>
  <c r="U327" i="3"/>
  <c r="T327" i="3"/>
  <c r="S327" i="3"/>
  <c r="R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W326" i="3"/>
  <c r="V326" i="3"/>
  <c r="U326" i="3"/>
  <c r="T326" i="3"/>
  <c r="S326" i="3"/>
  <c r="R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W325" i="3"/>
  <c r="V325" i="3"/>
  <c r="U325" i="3"/>
  <c r="T325" i="3"/>
  <c r="S325" i="3"/>
  <c r="R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W324" i="3"/>
  <c r="V324" i="3"/>
  <c r="U324" i="3"/>
  <c r="T324" i="3"/>
  <c r="S324" i="3"/>
  <c r="R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W323" i="3"/>
  <c r="V323" i="3"/>
  <c r="U323" i="3"/>
  <c r="T323" i="3"/>
  <c r="S323" i="3"/>
  <c r="R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W322" i="3"/>
  <c r="V322" i="3"/>
  <c r="U322" i="3"/>
  <c r="T322" i="3"/>
  <c r="S322" i="3"/>
  <c r="R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W321" i="3"/>
  <c r="V321" i="3"/>
  <c r="U321" i="3"/>
  <c r="T321" i="3"/>
  <c r="S321" i="3"/>
  <c r="R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W320" i="3"/>
  <c r="V320" i="3"/>
  <c r="U320" i="3"/>
  <c r="T320" i="3"/>
  <c r="S320" i="3"/>
  <c r="R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W319" i="3"/>
  <c r="V319" i="3"/>
  <c r="U319" i="3"/>
  <c r="T319" i="3"/>
  <c r="S319" i="3"/>
  <c r="R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W318" i="3"/>
  <c r="V318" i="3"/>
  <c r="U318" i="3"/>
  <c r="T318" i="3"/>
  <c r="S318" i="3"/>
  <c r="R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W317" i="3"/>
  <c r="V317" i="3"/>
  <c r="U317" i="3"/>
  <c r="T317" i="3"/>
  <c r="S317" i="3"/>
  <c r="R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W316" i="3"/>
  <c r="V316" i="3"/>
  <c r="U316" i="3"/>
  <c r="T316" i="3"/>
  <c r="S316" i="3"/>
  <c r="R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W315" i="3"/>
  <c r="V315" i="3"/>
  <c r="U315" i="3"/>
  <c r="T315" i="3"/>
  <c r="S315" i="3"/>
  <c r="R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W314" i="3"/>
  <c r="V314" i="3"/>
  <c r="U314" i="3"/>
  <c r="T314" i="3"/>
  <c r="S314" i="3"/>
  <c r="R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W313" i="3"/>
  <c r="V313" i="3"/>
  <c r="U313" i="3"/>
  <c r="T313" i="3"/>
  <c r="S313" i="3"/>
  <c r="R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W312" i="3"/>
  <c r="V312" i="3"/>
  <c r="U312" i="3"/>
  <c r="T312" i="3"/>
  <c r="S312" i="3"/>
  <c r="R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W311" i="3"/>
  <c r="V311" i="3"/>
  <c r="U311" i="3"/>
  <c r="T311" i="3"/>
  <c r="S311" i="3"/>
  <c r="R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W310" i="3"/>
  <c r="V310" i="3"/>
  <c r="U310" i="3"/>
  <c r="T310" i="3"/>
  <c r="S310" i="3"/>
  <c r="R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W309" i="3"/>
  <c r="V309" i="3"/>
  <c r="U309" i="3"/>
  <c r="T309" i="3"/>
  <c r="S309" i="3"/>
  <c r="R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W308" i="3"/>
  <c r="V308" i="3"/>
  <c r="U308" i="3"/>
  <c r="T308" i="3"/>
  <c r="S308" i="3"/>
  <c r="R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W307" i="3"/>
  <c r="V307" i="3"/>
  <c r="U307" i="3"/>
  <c r="T307" i="3"/>
  <c r="S307" i="3"/>
  <c r="R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W306" i="3"/>
  <c r="V306" i="3"/>
  <c r="U306" i="3"/>
  <c r="T306" i="3"/>
  <c r="S306" i="3"/>
  <c r="R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W305" i="3"/>
  <c r="V305" i="3"/>
  <c r="U305" i="3"/>
  <c r="T305" i="3"/>
  <c r="S305" i="3"/>
  <c r="R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W304" i="3"/>
  <c r="V304" i="3"/>
  <c r="U304" i="3"/>
  <c r="T304" i="3"/>
  <c r="S304" i="3"/>
  <c r="R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W303" i="3"/>
  <c r="V303" i="3"/>
  <c r="U303" i="3"/>
  <c r="T303" i="3"/>
  <c r="S303" i="3"/>
  <c r="R303" i="3"/>
  <c r="P303" i="3"/>
  <c r="O303" i="3"/>
  <c r="N303" i="3"/>
  <c r="M303" i="3"/>
  <c r="L303" i="3"/>
  <c r="K303" i="3"/>
  <c r="J303" i="3"/>
  <c r="I303" i="3"/>
  <c r="H303" i="3"/>
  <c r="G303" i="3"/>
  <c r="F303" i="3"/>
  <c r="E303" i="3"/>
  <c r="D303" i="3"/>
  <c r="C303" i="3"/>
  <c r="B303" i="3"/>
  <c r="W302" i="3"/>
  <c r="V302" i="3"/>
  <c r="U302" i="3"/>
  <c r="T302" i="3"/>
  <c r="S302" i="3"/>
  <c r="R302" i="3"/>
  <c r="P302" i="3"/>
  <c r="M302" i="3"/>
  <c r="L302" i="3"/>
  <c r="K302" i="3"/>
  <c r="J302" i="3"/>
  <c r="I302" i="3"/>
  <c r="H302" i="3"/>
  <c r="G302" i="3"/>
  <c r="F302" i="3"/>
  <c r="E302" i="3"/>
  <c r="D302" i="3"/>
  <c r="C302" i="3"/>
  <c r="B302" i="3"/>
  <c r="B300" i="3"/>
  <c r="W299" i="3"/>
  <c r="V299" i="3"/>
  <c r="U299" i="3"/>
  <c r="T299" i="3"/>
  <c r="S299" i="3"/>
  <c r="R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W298" i="3"/>
  <c r="W297" i="3"/>
  <c r="W296" i="3"/>
  <c r="W295" i="3"/>
  <c r="W294" i="3"/>
  <c r="W293" i="3"/>
  <c r="W292" i="3"/>
  <c r="W291" i="3"/>
  <c r="W290" i="3"/>
  <c r="W289" i="3"/>
  <c r="W288" i="3"/>
  <c r="W287" i="3"/>
  <c r="W286" i="3"/>
  <c r="W285" i="3"/>
  <c r="W284" i="3"/>
  <c r="W283" i="3"/>
  <c r="W282" i="3"/>
  <c r="W281" i="3"/>
  <c r="W280" i="3"/>
  <c r="W279" i="3"/>
  <c r="W278" i="3"/>
  <c r="W277" i="3"/>
  <c r="W276" i="3"/>
  <c r="W275" i="3"/>
  <c r="W274" i="3"/>
  <c r="W273" i="3"/>
  <c r="W272" i="3"/>
  <c r="W271" i="3"/>
  <c r="W270" i="3"/>
  <c r="W269" i="3"/>
  <c r="V269" i="3"/>
  <c r="U269" i="3"/>
  <c r="T269" i="3"/>
  <c r="S269" i="3"/>
  <c r="R269" i="3"/>
  <c r="P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B267" i="3"/>
  <c r="W266" i="3"/>
  <c r="W265" i="3"/>
  <c r="W264" i="3"/>
  <c r="W263" i="3"/>
  <c r="W262" i="3"/>
  <c r="W261" i="3"/>
  <c r="W260" i="3"/>
  <c r="W259" i="3"/>
  <c r="W258" i="3"/>
  <c r="W257" i="3"/>
  <c r="W256" i="3"/>
  <c r="W255" i="3"/>
  <c r="W254" i="3"/>
  <c r="W253" i="3"/>
  <c r="W252" i="3"/>
  <c r="W251" i="3"/>
  <c r="W250" i="3"/>
  <c r="W249" i="3"/>
  <c r="W248" i="3"/>
  <c r="W247" i="3"/>
  <c r="W246" i="3"/>
  <c r="W245" i="3"/>
  <c r="W244" i="3"/>
  <c r="W243" i="3"/>
  <c r="W242" i="3"/>
  <c r="W241" i="3"/>
  <c r="W240" i="3"/>
  <c r="W239" i="3"/>
  <c r="W238" i="3"/>
  <c r="W237" i="3"/>
  <c r="W236" i="3"/>
  <c r="V236" i="3"/>
  <c r="U236" i="3"/>
  <c r="T236" i="3"/>
  <c r="S236" i="3"/>
  <c r="R236" i="3"/>
  <c r="P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B234" i="3"/>
  <c r="W233" i="3"/>
  <c r="W232" i="3"/>
  <c r="W231" i="3"/>
  <c r="W230" i="3"/>
  <c r="W229" i="3"/>
  <c r="W228" i="3"/>
  <c r="W227" i="3"/>
  <c r="W226" i="3"/>
  <c r="W225" i="3"/>
  <c r="W224" i="3"/>
  <c r="W223" i="3"/>
  <c r="W222" i="3"/>
  <c r="W221" i="3"/>
  <c r="W220" i="3"/>
  <c r="W219" i="3"/>
  <c r="W218" i="3"/>
  <c r="W217" i="3"/>
  <c r="W216" i="3"/>
  <c r="W215" i="3"/>
  <c r="W214" i="3"/>
  <c r="W213" i="3"/>
  <c r="W212" i="3"/>
  <c r="W211" i="3"/>
  <c r="W210" i="3"/>
  <c r="W209" i="3"/>
  <c r="W208" i="3"/>
  <c r="W207" i="3"/>
  <c r="W206" i="3"/>
  <c r="W205" i="3"/>
  <c r="W204" i="3"/>
  <c r="W203" i="3"/>
  <c r="T203" i="3"/>
  <c r="S203" i="3"/>
  <c r="R203" i="3"/>
  <c r="P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B201" i="3"/>
  <c r="W200" i="3"/>
  <c r="V200" i="3"/>
  <c r="U200" i="3"/>
  <c r="T200" i="3"/>
  <c r="S200" i="3"/>
  <c r="R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W199" i="3"/>
  <c r="V199" i="3"/>
  <c r="U199" i="3"/>
  <c r="T199" i="3"/>
  <c r="S199" i="3"/>
  <c r="R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W198" i="3"/>
  <c r="V198" i="3"/>
  <c r="U198" i="3"/>
  <c r="T198" i="3"/>
  <c r="S198" i="3"/>
  <c r="R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W197" i="3"/>
  <c r="V197" i="3"/>
  <c r="U197" i="3"/>
  <c r="T197" i="3"/>
  <c r="S197" i="3"/>
  <c r="R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W196" i="3"/>
  <c r="V196" i="3"/>
  <c r="U196" i="3"/>
  <c r="T196" i="3"/>
  <c r="S196" i="3"/>
  <c r="R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W195" i="3"/>
  <c r="V195" i="3"/>
  <c r="U195" i="3"/>
  <c r="T195" i="3"/>
  <c r="S195" i="3"/>
  <c r="R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W194" i="3"/>
  <c r="V194" i="3"/>
  <c r="U194" i="3"/>
  <c r="T194" i="3"/>
  <c r="S194" i="3"/>
  <c r="R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W193" i="3"/>
  <c r="V193" i="3"/>
  <c r="U193" i="3"/>
  <c r="T193" i="3"/>
  <c r="S193" i="3"/>
  <c r="R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W192" i="3"/>
  <c r="V192" i="3"/>
  <c r="U192" i="3"/>
  <c r="T192" i="3"/>
  <c r="S192" i="3"/>
  <c r="R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W191" i="3"/>
  <c r="V191" i="3"/>
  <c r="U191" i="3"/>
  <c r="T191" i="3"/>
  <c r="S191" i="3"/>
  <c r="R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W190" i="3"/>
  <c r="V190" i="3"/>
  <c r="U190" i="3"/>
  <c r="T190" i="3"/>
  <c r="S190" i="3"/>
  <c r="R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W189" i="3"/>
  <c r="V189" i="3"/>
  <c r="U189" i="3"/>
  <c r="T189" i="3"/>
  <c r="S189" i="3"/>
  <c r="R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W188" i="3"/>
  <c r="V188" i="3"/>
  <c r="U188" i="3"/>
  <c r="T188" i="3"/>
  <c r="S188" i="3"/>
  <c r="R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W187" i="3"/>
  <c r="V187" i="3"/>
  <c r="U187" i="3"/>
  <c r="T187" i="3"/>
  <c r="S187" i="3"/>
  <c r="R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W186" i="3"/>
  <c r="V186" i="3"/>
  <c r="U186" i="3"/>
  <c r="T186" i="3"/>
  <c r="S186" i="3"/>
  <c r="R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W185" i="3"/>
  <c r="V185" i="3"/>
  <c r="U185" i="3"/>
  <c r="T185" i="3"/>
  <c r="S185" i="3"/>
  <c r="R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W184" i="3"/>
  <c r="V184" i="3"/>
  <c r="U184" i="3"/>
  <c r="T184" i="3"/>
  <c r="S184" i="3"/>
  <c r="R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W183" i="3"/>
  <c r="V183" i="3"/>
  <c r="U183" i="3"/>
  <c r="T183" i="3"/>
  <c r="S183" i="3"/>
  <c r="R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W182" i="3"/>
  <c r="V182" i="3"/>
  <c r="U182" i="3"/>
  <c r="T182" i="3"/>
  <c r="S182" i="3"/>
  <c r="R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W181" i="3"/>
  <c r="V181" i="3"/>
  <c r="U181" i="3"/>
  <c r="T181" i="3"/>
  <c r="S181" i="3"/>
  <c r="R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W180" i="3"/>
  <c r="V180" i="3"/>
  <c r="U180" i="3"/>
  <c r="T180" i="3"/>
  <c r="S180" i="3"/>
  <c r="R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W179" i="3"/>
  <c r="V179" i="3"/>
  <c r="U179" i="3"/>
  <c r="T179" i="3"/>
  <c r="S179" i="3"/>
  <c r="R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W178" i="3"/>
  <c r="V178" i="3"/>
  <c r="U178" i="3"/>
  <c r="T178" i="3"/>
  <c r="S178" i="3"/>
  <c r="R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W177" i="3"/>
  <c r="V177" i="3"/>
  <c r="U177" i="3"/>
  <c r="T177" i="3"/>
  <c r="S177" i="3"/>
  <c r="R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W176" i="3"/>
  <c r="V176" i="3"/>
  <c r="U176" i="3"/>
  <c r="T176" i="3"/>
  <c r="S176" i="3"/>
  <c r="R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W175" i="3"/>
  <c r="V175" i="3"/>
  <c r="U175" i="3"/>
  <c r="T175" i="3"/>
  <c r="S175" i="3"/>
  <c r="R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B175" i="3"/>
  <c r="W174" i="3"/>
  <c r="V174" i="3"/>
  <c r="U174" i="3"/>
  <c r="T174" i="3"/>
  <c r="S174" i="3"/>
  <c r="R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B174" i="3"/>
  <c r="W173" i="3"/>
  <c r="V173" i="3"/>
  <c r="U173" i="3"/>
  <c r="T173" i="3"/>
  <c r="S173" i="3"/>
  <c r="R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B173" i="3"/>
  <c r="W172" i="3"/>
  <c r="V172" i="3"/>
  <c r="U172" i="3"/>
  <c r="T172" i="3"/>
  <c r="S172" i="3"/>
  <c r="R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B172" i="3"/>
  <c r="W171" i="3"/>
  <c r="V171" i="3"/>
  <c r="U171" i="3"/>
  <c r="T171" i="3"/>
  <c r="S171" i="3"/>
  <c r="R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B171" i="3"/>
  <c r="W170" i="3"/>
  <c r="V170" i="3"/>
  <c r="T170" i="3"/>
  <c r="S170" i="3"/>
  <c r="R170" i="3"/>
  <c r="P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B168" i="3"/>
  <c r="W167" i="3"/>
  <c r="V167" i="3"/>
  <c r="U167" i="3"/>
  <c r="T167" i="3"/>
  <c r="S167" i="3"/>
  <c r="R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W166" i="3"/>
  <c r="V166" i="3"/>
  <c r="U166" i="3"/>
  <c r="T166" i="3"/>
  <c r="S166" i="3"/>
  <c r="R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W165" i="3"/>
  <c r="V165" i="3"/>
  <c r="U165" i="3"/>
  <c r="T165" i="3"/>
  <c r="S165" i="3"/>
  <c r="R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W164" i="3"/>
  <c r="V164" i="3"/>
  <c r="U164" i="3"/>
  <c r="T164" i="3"/>
  <c r="S164" i="3"/>
  <c r="R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W163" i="3"/>
  <c r="V163" i="3"/>
  <c r="U163" i="3"/>
  <c r="T163" i="3"/>
  <c r="S163" i="3"/>
  <c r="R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W162" i="3"/>
  <c r="V162" i="3"/>
  <c r="U162" i="3"/>
  <c r="T162" i="3"/>
  <c r="S162" i="3"/>
  <c r="R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W161" i="3"/>
  <c r="V161" i="3"/>
  <c r="U161" i="3"/>
  <c r="T161" i="3"/>
  <c r="S161" i="3"/>
  <c r="R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W160" i="3"/>
  <c r="V160" i="3"/>
  <c r="U160" i="3"/>
  <c r="T160" i="3"/>
  <c r="S160" i="3"/>
  <c r="R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W159" i="3"/>
  <c r="V159" i="3"/>
  <c r="U159" i="3"/>
  <c r="T159" i="3"/>
  <c r="S159" i="3"/>
  <c r="R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W158" i="3"/>
  <c r="V158" i="3"/>
  <c r="U158" i="3"/>
  <c r="T158" i="3"/>
  <c r="S158" i="3"/>
  <c r="R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W157" i="3"/>
  <c r="V157" i="3"/>
  <c r="U157" i="3"/>
  <c r="T157" i="3"/>
  <c r="S157" i="3"/>
  <c r="R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W156" i="3"/>
  <c r="V156" i="3"/>
  <c r="U156" i="3"/>
  <c r="T156" i="3"/>
  <c r="S156" i="3"/>
  <c r="R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W155" i="3"/>
  <c r="V155" i="3"/>
  <c r="U155" i="3"/>
  <c r="T155" i="3"/>
  <c r="S155" i="3"/>
  <c r="R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W154" i="3"/>
  <c r="V154" i="3"/>
  <c r="U154" i="3"/>
  <c r="T154" i="3"/>
  <c r="S154" i="3"/>
  <c r="R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W153" i="3"/>
  <c r="V153" i="3"/>
  <c r="U153" i="3"/>
  <c r="T153" i="3"/>
  <c r="S153" i="3"/>
  <c r="R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W152" i="3"/>
  <c r="V152" i="3"/>
  <c r="U152" i="3"/>
  <c r="T152" i="3"/>
  <c r="S152" i="3"/>
  <c r="R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W151" i="3"/>
  <c r="V151" i="3"/>
  <c r="U151" i="3"/>
  <c r="T151" i="3"/>
  <c r="S151" i="3"/>
  <c r="R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W150" i="3"/>
  <c r="V150" i="3"/>
  <c r="U150" i="3"/>
  <c r="T150" i="3"/>
  <c r="S150" i="3"/>
  <c r="R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W149" i="3"/>
  <c r="V149" i="3"/>
  <c r="U149" i="3"/>
  <c r="T149" i="3"/>
  <c r="S149" i="3"/>
  <c r="R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W148" i="3"/>
  <c r="V148" i="3"/>
  <c r="U148" i="3"/>
  <c r="T148" i="3"/>
  <c r="S148" i="3"/>
  <c r="R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W147" i="3"/>
  <c r="V147" i="3"/>
  <c r="U147" i="3"/>
  <c r="T147" i="3"/>
  <c r="S147" i="3"/>
  <c r="R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W146" i="3"/>
  <c r="V146" i="3"/>
  <c r="U146" i="3"/>
  <c r="T146" i="3"/>
  <c r="S146" i="3"/>
  <c r="R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W145" i="3"/>
  <c r="V145" i="3"/>
  <c r="U145" i="3"/>
  <c r="T145" i="3"/>
  <c r="S145" i="3"/>
  <c r="R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W144" i="3"/>
  <c r="V144" i="3"/>
  <c r="U144" i="3"/>
  <c r="T144" i="3"/>
  <c r="S144" i="3"/>
  <c r="R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W143" i="3"/>
  <c r="V143" i="3"/>
  <c r="U143" i="3"/>
  <c r="T143" i="3"/>
  <c r="S143" i="3"/>
  <c r="R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W142" i="3"/>
  <c r="V142" i="3"/>
  <c r="U142" i="3"/>
  <c r="T142" i="3"/>
  <c r="S142" i="3"/>
  <c r="R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B142" i="3"/>
  <c r="W141" i="3"/>
  <c r="V141" i="3"/>
  <c r="U141" i="3"/>
  <c r="T141" i="3"/>
  <c r="S141" i="3"/>
  <c r="R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B141" i="3"/>
  <c r="W140" i="3"/>
  <c r="V140" i="3"/>
  <c r="U140" i="3"/>
  <c r="T140" i="3"/>
  <c r="S140" i="3"/>
  <c r="R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B140" i="3"/>
  <c r="W139" i="3"/>
  <c r="V139" i="3"/>
  <c r="U139" i="3"/>
  <c r="T139" i="3"/>
  <c r="S139" i="3"/>
  <c r="R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W138" i="3"/>
  <c r="V138" i="3"/>
  <c r="U138" i="3"/>
  <c r="T138" i="3"/>
  <c r="S138" i="3"/>
  <c r="R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W137" i="3"/>
  <c r="V137" i="3"/>
  <c r="V203" i="3" s="1"/>
  <c r="U137" i="3"/>
  <c r="U203" i="3" s="1"/>
  <c r="T137" i="3"/>
  <c r="S137" i="3"/>
  <c r="R137" i="3"/>
  <c r="P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B135" i="3"/>
  <c r="W134" i="3"/>
  <c r="V134" i="3"/>
  <c r="U134" i="3"/>
  <c r="T134" i="3"/>
  <c r="S134" i="3"/>
  <c r="R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W133" i="3"/>
  <c r="V133" i="3"/>
  <c r="U133" i="3"/>
  <c r="T133" i="3"/>
  <c r="S133" i="3"/>
  <c r="R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W132" i="3"/>
  <c r="V132" i="3"/>
  <c r="U132" i="3"/>
  <c r="T132" i="3"/>
  <c r="S132" i="3"/>
  <c r="R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W131" i="3"/>
  <c r="V131" i="3"/>
  <c r="U131" i="3"/>
  <c r="T131" i="3"/>
  <c r="S131" i="3"/>
  <c r="R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W130" i="3"/>
  <c r="V130" i="3"/>
  <c r="U130" i="3"/>
  <c r="T130" i="3"/>
  <c r="S130" i="3"/>
  <c r="R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W129" i="3"/>
  <c r="V129" i="3"/>
  <c r="U129" i="3"/>
  <c r="T129" i="3"/>
  <c r="S129" i="3"/>
  <c r="R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W128" i="3"/>
  <c r="V128" i="3"/>
  <c r="U128" i="3"/>
  <c r="T128" i="3"/>
  <c r="S128" i="3"/>
  <c r="R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W127" i="3"/>
  <c r="V127" i="3"/>
  <c r="U127" i="3"/>
  <c r="T127" i="3"/>
  <c r="S127" i="3"/>
  <c r="R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W126" i="3"/>
  <c r="V126" i="3"/>
  <c r="U126" i="3"/>
  <c r="T126" i="3"/>
  <c r="S126" i="3"/>
  <c r="R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W125" i="3"/>
  <c r="V125" i="3"/>
  <c r="U125" i="3"/>
  <c r="T125" i="3"/>
  <c r="S125" i="3"/>
  <c r="R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W124" i="3"/>
  <c r="V124" i="3"/>
  <c r="U124" i="3"/>
  <c r="T124" i="3"/>
  <c r="S124" i="3"/>
  <c r="R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W123" i="3"/>
  <c r="V123" i="3"/>
  <c r="U123" i="3"/>
  <c r="T123" i="3"/>
  <c r="S123" i="3"/>
  <c r="R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W122" i="3"/>
  <c r="V122" i="3"/>
  <c r="U122" i="3"/>
  <c r="T122" i="3"/>
  <c r="S122" i="3"/>
  <c r="R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W121" i="3"/>
  <c r="V121" i="3"/>
  <c r="U121" i="3"/>
  <c r="T121" i="3"/>
  <c r="S121" i="3"/>
  <c r="R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W120" i="3"/>
  <c r="V120" i="3"/>
  <c r="U120" i="3"/>
  <c r="T120" i="3"/>
  <c r="S120" i="3"/>
  <c r="R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W119" i="3"/>
  <c r="V119" i="3"/>
  <c r="U119" i="3"/>
  <c r="T119" i="3"/>
  <c r="S119" i="3"/>
  <c r="R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W118" i="3"/>
  <c r="V118" i="3"/>
  <c r="U118" i="3"/>
  <c r="T118" i="3"/>
  <c r="S118" i="3"/>
  <c r="R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W117" i="3"/>
  <c r="V117" i="3"/>
  <c r="U117" i="3"/>
  <c r="T117" i="3"/>
  <c r="S117" i="3"/>
  <c r="R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W116" i="3"/>
  <c r="V116" i="3"/>
  <c r="U116" i="3"/>
  <c r="T116" i="3"/>
  <c r="S116" i="3"/>
  <c r="R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W115" i="3"/>
  <c r="V115" i="3"/>
  <c r="U115" i="3"/>
  <c r="T115" i="3"/>
  <c r="S115" i="3"/>
  <c r="R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W114" i="3"/>
  <c r="V114" i="3"/>
  <c r="U114" i="3"/>
  <c r="T114" i="3"/>
  <c r="S114" i="3"/>
  <c r="R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W113" i="3"/>
  <c r="V113" i="3"/>
  <c r="U113" i="3"/>
  <c r="T113" i="3"/>
  <c r="S113" i="3"/>
  <c r="R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W112" i="3"/>
  <c r="V112" i="3"/>
  <c r="U112" i="3"/>
  <c r="T112" i="3"/>
  <c r="S112" i="3"/>
  <c r="R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W111" i="3"/>
  <c r="V111" i="3"/>
  <c r="U111" i="3"/>
  <c r="T111" i="3"/>
  <c r="S111" i="3"/>
  <c r="R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W110" i="3"/>
  <c r="V110" i="3"/>
  <c r="U110" i="3"/>
  <c r="T110" i="3"/>
  <c r="S110" i="3"/>
  <c r="R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W109" i="3"/>
  <c r="V109" i="3"/>
  <c r="U109" i="3"/>
  <c r="T109" i="3"/>
  <c r="S109" i="3"/>
  <c r="R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B109" i="3"/>
  <c r="W108" i="3"/>
  <c r="V108" i="3"/>
  <c r="U108" i="3"/>
  <c r="T108" i="3"/>
  <c r="S108" i="3"/>
  <c r="R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W107" i="3"/>
  <c r="V107" i="3"/>
  <c r="U107" i="3"/>
  <c r="T107" i="3"/>
  <c r="S107" i="3"/>
  <c r="R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W106" i="3"/>
  <c r="V106" i="3"/>
  <c r="U106" i="3"/>
  <c r="T106" i="3"/>
  <c r="S106" i="3"/>
  <c r="R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W105" i="3"/>
  <c r="V105" i="3"/>
  <c r="U105" i="3"/>
  <c r="T105" i="3"/>
  <c r="S105" i="3"/>
  <c r="R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W104" i="3"/>
  <c r="V104" i="3"/>
  <c r="T104" i="3"/>
  <c r="S104" i="3"/>
  <c r="R104" i="3"/>
  <c r="P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V103" i="3"/>
  <c r="V102" i="3"/>
  <c r="B102" i="3"/>
  <c r="W101" i="3"/>
  <c r="V101" i="3"/>
  <c r="U101" i="3"/>
  <c r="T101" i="3"/>
  <c r="S101" i="3"/>
  <c r="R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W100" i="3"/>
  <c r="V100" i="3"/>
  <c r="U100" i="3"/>
  <c r="T100" i="3"/>
  <c r="S100" i="3"/>
  <c r="R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W99" i="3"/>
  <c r="V99" i="3"/>
  <c r="U99" i="3"/>
  <c r="T99" i="3"/>
  <c r="S99" i="3"/>
  <c r="R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W98" i="3"/>
  <c r="V98" i="3"/>
  <c r="U98" i="3"/>
  <c r="T98" i="3"/>
  <c r="S98" i="3"/>
  <c r="R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W97" i="3"/>
  <c r="V97" i="3"/>
  <c r="U97" i="3"/>
  <c r="T97" i="3"/>
  <c r="S97" i="3"/>
  <c r="R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W96" i="3"/>
  <c r="V96" i="3"/>
  <c r="U96" i="3"/>
  <c r="T96" i="3"/>
  <c r="S96" i="3"/>
  <c r="R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W95" i="3"/>
  <c r="V95" i="3"/>
  <c r="U95" i="3"/>
  <c r="T95" i="3"/>
  <c r="S95" i="3"/>
  <c r="R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W94" i="3"/>
  <c r="V94" i="3"/>
  <c r="U94" i="3"/>
  <c r="T94" i="3"/>
  <c r="S94" i="3"/>
  <c r="R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W93" i="3"/>
  <c r="V93" i="3"/>
  <c r="U93" i="3"/>
  <c r="T93" i="3"/>
  <c r="S93" i="3"/>
  <c r="R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W92" i="3"/>
  <c r="V92" i="3"/>
  <c r="U92" i="3"/>
  <c r="T92" i="3"/>
  <c r="S92" i="3"/>
  <c r="R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W91" i="3"/>
  <c r="V91" i="3"/>
  <c r="U91" i="3"/>
  <c r="T91" i="3"/>
  <c r="S91" i="3"/>
  <c r="R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W90" i="3"/>
  <c r="V90" i="3"/>
  <c r="U90" i="3"/>
  <c r="T90" i="3"/>
  <c r="S90" i="3"/>
  <c r="R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W89" i="3"/>
  <c r="V89" i="3"/>
  <c r="U89" i="3"/>
  <c r="T89" i="3"/>
  <c r="S89" i="3"/>
  <c r="R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W88" i="3"/>
  <c r="V88" i="3"/>
  <c r="U88" i="3"/>
  <c r="T88" i="3"/>
  <c r="S88" i="3"/>
  <c r="R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W87" i="3"/>
  <c r="V87" i="3"/>
  <c r="U87" i="3"/>
  <c r="T87" i="3"/>
  <c r="S87" i="3"/>
  <c r="R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W86" i="3"/>
  <c r="V86" i="3"/>
  <c r="U86" i="3"/>
  <c r="T86" i="3"/>
  <c r="S86" i="3"/>
  <c r="R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W85" i="3"/>
  <c r="V85" i="3"/>
  <c r="U85" i="3"/>
  <c r="T85" i="3"/>
  <c r="S85" i="3"/>
  <c r="R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W84" i="3"/>
  <c r="V84" i="3"/>
  <c r="U84" i="3"/>
  <c r="T84" i="3"/>
  <c r="S84" i="3"/>
  <c r="R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W83" i="3"/>
  <c r="V83" i="3"/>
  <c r="U83" i="3"/>
  <c r="T83" i="3"/>
  <c r="S83" i="3"/>
  <c r="R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W82" i="3"/>
  <c r="V82" i="3"/>
  <c r="U82" i="3"/>
  <c r="T82" i="3"/>
  <c r="S82" i="3"/>
  <c r="R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W81" i="3"/>
  <c r="V81" i="3"/>
  <c r="U81" i="3"/>
  <c r="T81" i="3"/>
  <c r="S81" i="3"/>
  <c r="R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W80" i="3"/>
  <c r="V80" i="3"/>
  <c r="U80" i="3"/>
  <c r="T80" i="3"/>
  <c r="S80" i="3"/>
  <c r="R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W79" i="3"/>
  <c r="V79" i="3"/>
  <c r="U79" i="3"/>
  <c r="T79" i="3"/>
  <c r="S79" i="3"/>
  <c r="R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W78" i="3"/>
  <c r="V78" i="3"/>
  <c r="U78" i="3"/>
  <c r="T78" i="3"/>
  <c r="S78" i="3"/>
  <c r="R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W77" i="3"/>
  <c r="V77" i="3"/>
  <c r="U77" i="3"/>
  <c r="T77" i="3"/>
  <c r="S77" i="3"/>
  <c r="R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W76" i="3"/>
  <c r="V76" i="3"/>
  <c r="U76" i="3"/>
  <c r="T76" i="3"/>
  <c r="S76" i="3"/>
  <c r="R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W75" i="3"/>
  <c r="V75" i="3"/>
  <c r="U75" i="3"/>
  <c r="T75" i="3"/>
  <c r="S75" i="3"/>
  <c r="R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B75" i="3"/>
  <c r="W74" i="3"/>
  <c r="V74" i="3"/>
  <c r="U74" i="3"/>
  <c r="T74" i="3"/>
  <c r="S74" i="3"/>
  <c r="R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W73" i="3"/>
  <c r="V73" i="3"/>
  <c r="U73" i="3"/>
  <c r="T73" i="3"/>
  <c r="S73" i="3"/>
  <c r="R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73" i="3"/>
  <c r="W72" i="3"/>
  <c r="V72" i="3"/>
  <c r="U72" i="3"/>
  <c r="T72" i="3"/>
  <c r="S72" i="3"/>
  <c r="R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W71" i="3"/>
  <c r="V71" i="3"/>
  <c r="U71" i="3"/>
  <c r="T71" i="3"/>
  <c r="S71" i="3"/>
  <c r="R71" i="3"/>
  <c r="P71" i="3"/>
  <c r="M71" i="3"/>
  <c r="L71" i="3"/>
  <c r="K71" i="3"/>
  <c r="J71" i="3"/>
  <c r="I71" i="3"/>
  <c r="H71" i="3"/>
  <c r="G71" i="3"/>
  <c r="F71" i="3"/>
  <c r="E71" i="3"/>
  <c r="D71" i="3"/>
  <c r="C71" i="3"/>
  <c r="B71" i="3"/>
  <c r="B69" i="3"/>
  <c r="W68" i="3"/>
  <c r="W398" i="3" s="1"/>
  <c r="V68" i="3"/>
  <c r="U68" i="3"/>
  <c r="T68" i="3"/>
  <c r="S68" i="3"/>
  <c r="R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W67" i="3"/>
  <c r="V67" i="3"/>
  <c r="U67" i="3"/>
  <c r="T67" i="3"/>
  <c r="S67" i="3"/>
  <c r="R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W66" i="3"/>
  <c r="V66" i="3"/>
  <c r="U66" i="3"/>
  <c r="T66" i="3"/>
  <c r="S66" i="3"/>
  <c r="R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W65" i="3"/>
  <c r="W395" i="3" s="1"/>
  <c r="V65" i="3"/>
  <c r="U65" i="3"/>
  <c r="T65" i="3"/>
  <c r="S65" i="3"/>
  <c r="R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W64" i="3"/>
  <c r="W394" i="3" s="1"/>
  <c r="V64" i="3"/>
  <c r="U64" i="3"/>
  <c r="T64" i="3"/>
  <c r="S64" i="3"/>
  <c r="R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W63" i="3"/>
  <c r="V63" i="3"/>
  <c r="U63" i="3"/>
  <c r="T63" i="3"/>
  <c r="S63" i="3"/>
  <c r="R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W62" i="3"/>
  <c r="W392" i="3" s="1"/>
  <c r="V62" i="3"/>
  <c r="U62" i="3"/>
  <c r="T62" i="3"/>
  <c r="S62" i="3"/>
  <c r="R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W61" i="3"/>
  <c r="V61" i="3"/>
  <c r="U61" i="3"/>
  <c r="T61" i="3"/>
  <c r="S61" i="3"/>
  <c r="R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W60" i="3"/>
  <c r="V60" i="3"/>
  <c r="U60" i="3"/>
  <c r="T60" i="3"/>
  <c r="S60" i="3"/>
  <c r="R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W59" i="3"/>
  <c r="V59" i="3"/>
  <c r="U59" i="3"/>
  <c r="T59" i="3"/>
  <c r="S59" i="3"/>
  <c r="R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W58" i="3"/>
  <c r="V58" i="3"/>
  <c r="U58" i="3"/>
  <c r="T58" i="3"/>
  <c r="S58" i="3"/>
  <c r="R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W57" i="3"/>
  <c r="V57" i="3"/>
  <c r="U57" i="3"/>
  <c r="T57" i="3"/>
  <c r="S57" i="3"/>
  <c r="R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W56" i="3"/>
  <c r="W386" i="3" s="1"/>
  <c r="V56" i="3"/>
  <c r="U56" i="3"/>
  <c r="T56" i="3"/>
  <c r="S56" i="3"/>
  <c r="R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W55" i="3"/>
  <c r="W385" i="3" s="1"/>
  <c r="V55" i="3"/>
  <c r="U55" i="3"/>
  <c r="T55" i="3"/>
  <c r="S55" i="3"/>
  <c r="R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W54" i="3"/>
  <c r="W384" i="3" s="1"/>
  <c r="V54" i="3"/>
  <c r="U54" i="3"/>
  <c r="T54" i="3"/>
  <c r="S54" i="3"/>
  <c r="R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W53" i="3"/>
  <c r="W383" i="3" s="1"/>
  <c r="V53" i="3"/>
  <c r="U53" i="3"/>
  <c r="T53" i="3"/>
  <c r="S53" i="3"/>
  <c r="R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W52" i="3"/>
  <c r="W382" i="3" s="1"/>
  <c r="V52" i="3"/>
  <c r="U52" i="3"/>
  <c r="T52" i="3"/>
  <c r="S52" i="3"/>
  <c r="R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W51" i="3"/>
  <c r="V51" i="3"/>
  <c r="U51" i="3"/>
  <c r="T51" i="3"/>
  <c r="S51" i="3"/>
  <c r="R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W50" i="3"/>
  <c r="V50" i="3"/>
  <c r="U50" i="3"/>
  <c r="T50" i="3"/>
  <c r="S50" i="3"/>
  <c r="R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W49" i="3"/>
  <c r="W379" i="3" s="1"/>
  <c r="V49" i="3"/>
  <c r="U49" i="3"/>
  <c r="T49" i="3"/>
  <c r="S49" i="3"/>
  <c r="R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W48" i="3"/>
  <c r="W378" i="3" s="1"/>
  <c r="V48" i="3"/>
  <c r="U48" i="3"/>
  <c r="T48" i="3"/>
  <c r="S48" i="3"/>
  <c r="R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W47" i="3"/>
  <c r="V47" i="3"/>
  <c r="U47" i="3"/>
  <c r="T47" i="3"/>
  <c r="S47" i="3"/>
  <c r="R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W46" i="3"/>
  <c r="W376" i="3" s="1"/>
  <c r="V46" i="3"/>
  <c r="U46" i="3"/>
  <c r="T46" i="3"/>
  <c r="S46" i="3"/>
  <c r="R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W45" i="3"/>
  <c r="V45" i="3"/>
  <c r="U45" i="3"/>
  <c r="T45" i="3"/>
  <c r="S45" i="3"/>
  <c r="R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W44" i="3"/>
  <c r="V44" i="3"/>
  <c r="U44" i="3"/>
  <c r="T44" i="3"/>
  <c r="S44" i="3"/>
  <c r="R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W43" i="3"/>
  <c r="V43" i="3"/>
  <c r="U43" i="3"/>
  <c r="T43" i="3"/>
  <c r="S43" i="3"/>
  <c r="R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W42" i="3"/>
  <c r="V42" i="3"/>
  <c r="U42" i="3"/>
  <c r="T42" i="3"/>
  <c r="S42" i="3"/>
  <c r="R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W41" i="3"/>
  <c r="V41" i="3"/>
  <c r="U41" i="3"/>
  <c r="T41" i="3"/>
  <c r="S41" i="3"/>
  <c r="R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W40" i="3"/>
  <c r="W370" i="3" s="1"/>
  <c r="V40" i="3"/>
  <c r="U40" i="3"/>
  <c r="T40" i="3"/>
  <c r="S40" i="3"/>
  <c r="R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W39" i="3"/>
  <c r="W369" i="3" s="1"/>
  <c r="V39" i="3"/>
  <c r="U39" i="3"/>
  <c r="T39" i="3"/>
  <c r="S39" i="3"/>
  <c r="R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W38" i="3"/>
  <c r="W368" i="3" s="1"/>
  <c r="V38" i="3"/>
  <c r="V368" i="3" s="1"/>
  <c r="U38" i="3"/>
  <c r="U104" i="3" s="1"/>
  <c r="U170" i="3" s="1"/>
  <c r="T38" i="3"/>
  <c r="S38" i="3"/>
  <c r="R38" i="3"/>
  <c r="R368" i="3" s="1"/>
  <c r="P38" i="3"/>
  <c r="P368" i="3" s="1"/>
  <c r="M38" i="3"/>
  <c r="M368" i="3" s="1"/>
  <c r="L38" i="3"/>
  <c r="L368" i="3" s="1"/>
  <c r="K38" i="3"/>
  <c r="K368" i="3" s="1"/>
  <c r="J38" i="3"/>
  <c r="J368" i="3" s="1"/>
  <c r="I38" i="3"/>
  <c r="I368" i="3" s="1"/>
  <c r="H38" i="3"/>
  <c r="G38" i="3"/>
  <c r="F38" i="3"/>
  <c r="F368" i="3" s="1"/>
  <c r="E38" i="3"/>
  <c r="E368" i="3" s="1"/>
  <c r="D38" i="3"/>
  <c r="D368" i="3" s="1"/>
  <c r="C38" i="3"/>
  <c r="C368" i="3" s="1"/>
  <c r="B38" i="3"/>
  <c r="B368" i="3" s="1"/>
  <c r="U368" i="3" l="1"/>
  <c r="X167" i="3"/>
  <c r="X303" i="3"/>
  <c r="X72" i="3"/>
  <c r="X171" i="3"/>
  <c r="X204" i="3"/>
  <c r="X237" i="3"/>
  <c r="X105" i="3"/>
  <c r="X336" i="3"/>
  <c r="X39" i="3"/>
  <c r="X138" i="3"/>
  <c r="X270" i="3"/>
  <c r="X305" i="3"/>
  <c r="X321" i="3"/>
  <c r="X181" i="3"/>
  <c r="X218" i="3"/>
  <c r="X249" i="3"/>
  <c r="X92" i="3"/>
  <c r="X286" i="3"/>
  <c r="X59" i="3"/>
  <c r="X76" i="3"/>
  <c r="X114" i="3"/>
  <c r="X197" i="3"/>
  <c r="X231" i="3"/>
  <c r="X365" i="3"/>
  <c r="X74" i="3"/>
  <c r="X144" i="3"/>
  <c r="X362" i="3"/>
  <c r="X124" i="3"/>
  <c r="X229" i="3"/>
  <c r="X312" i="3"/>
  <c r="X318" i="3"/>
  <c r="X378" i="3"/>
  <c r="X47" i="3"/>
  <c r="X53" i="3"/>
  <c r="X63" i="3"/>
  <c r="X142" i="3"/>
  <c r="X213" i="3"/>
  <c r="X291" i="3"/>
  <c r="X355" i="3"/>
  <c r="X44" i="3"/>
  <c r="X192" i="3"/>
  <c r="X220" i="3"/>
  <c r="X288" i="3"/>
  <c r="X352" i="3"/>
  <c r="X373" i="3"/>
  <c r="X41" i="3"/>
  <c r="X115" i="3"/>
  <c r="X165" i="3"/>
  <c r="X210" i="3"/>
  <c r="X226" i="3"/>
  <c r="X315" i="3"/>
  <c r="X350" i="3"/>
  <c r="X50" i="3"/>
  <c r="X66" i="3"/>
  <c r="X158" i="3"/>
  <c r="X162" i="3"/>
  <c r="X281" i="3"/>
  <c r="X282" i="3"/>
  <c r="X331" i="3"/>
  <c r="X100" i="3"/>
  <c r="X155" i="3"/>
  <c r="X173" i="3"/>
  <c r="X244" i="3"/>
  <c r="X245" i="3"/>
  <c r="X264" i="3"/>
  <c r="X278" i="3"/>
  <c r="X294" i="3"/>
  <c r="X48" i="3"/>
  <c r="X64" i="3"/>
  <c r="X118" i="3"/>
  <c r="X139" i="3"/>
  <c r="X189" i="3"/>
  <c r="X207" i="3"/>
  <c r="X223" i="3"/>
  <c r="X260" i="3"/>
  <c r="X261" i="3"/>
  <c r="X341" i="3"/>
  <c r="X347" i="3"/>
  <c r="X357" i="3"/>
  <c r="X363" i="3"/>
  <c r="X56" i="3"/>
  <c r="X110" i="3"/>
  <c r="X126" i="3"/>
  <c r="X215" i="3"/>
  <c r="X339" i="3"/>
  <c r="X90" i="3"/>
  <c r="X111" i="3"/>
  <c r="X195" i="3"/>
  <c r="X108" i="3"/>
  <c r="X247" i="3"/>
  <c r="X359" i="3"/>
  <c r="X134" i="3"/>
  <c r="X292" i="3"/>
  <c r="X338" i="3"/>
  <c r="X116" i="3"/>
  <c r="X205" i="3"/>
  <c r="X221" i="3"/>
  <c r="X326" i="3"/>
  <c r="X89" i="3"/>
  <c r="X265" i="3"/>
  <c r="X152" i="3"/>
  <c r="X257" i="3"/>
  <c r="X320" i="3"/>
  <c r="X45" i="3"/>
  <c r="X150" i="3"/>
  <c r="X317" i="3"/>
  <c r="X344" i="3"/>
  <c r="X360" i="3"/>
  <c r="X82" i="3"/>
  <c r="X86" i="3"/>
  <c r="X95" i="3"/>
  <c r="X184" i="3"/>
  <c r="X194" i="3"/>
  <c r="X200" i="3"/>
  <c r="X246" i="3"/>
  <c r="X273" i="3"/>
  <c r="X314" i="3"/>
  <c r="X79" i="3"/>
  <c r="X129" i="3"/>
  <c r="X141" i="3"/>
  <c r="X166" i="3"/>
  <c r="X191" i="3"/>
  <c r="X243" i="3"/>
  <c r="X310" i="3"/>
  <c r="X323" i="3"/>
  <c r="X342" i="3"/>
  <c r="X42" i="3"/>
  <c r="X58" i="3"/>
  <c r="X62" i="3"/>
  <c r="X113" i="3"/>
  <c r="X147" i="3"/>
  <c r="X163" i="3"/>
  <c r="X240" i="3"/>
  <c r="X252" i="3"/>
  <c r="X289" i="3"/>
  <c r="X290" i="3"/>
  <c r="X307" i="3"/>
  <c r="X87" i="3"/>
  <c r="X121" i="3"/>
  <c r="X164" i="3"/>
  <c r="X188" i="3"/>
  <c r="X241" i="3"/>
  <c r="X84" i="3"/>
  <c r="X112" i="3"/>
  <c r="X160" i="3"/>
  <c r="X161" i="3"/>
  <c r="X179" i="3"/>
  <c r="X182" i="3"/>
  <c r="X185" i="3"/>
  <c r="X297" i="3"/>
  <c r="X306" i="3"/>
  <c r="X309" i="3"/>
  <c r="X217" i="3"/>
  <c r="X311" i="3"/>
  <c r="X51" i="3"/>
  <c r="X54" i="3"/>
  <c r="X127" i="3"/>
  <c r="A234" i="3"/>
  <c r="C234" i="3" s="1"/>
  <c r="X208" i="3"/>
  <c r="X214" i="3"/>
  <c r="X351" i="3"/>
  <c r="X324" i="3"/>
  <c r="X101" i="3"/>
  <c r="X109" i="3"/>
  <c r="X285" i="3"/>
  <c r="X61" i="3"/>
  <c r="X98" i="3"/>
  <c r="X106" i="3"/>
  <c r="A135" i="3"/>
  <c r="C135" i="3" s="1"/>
  <c r="A267" i="3"/>
  <c r="C267" i="3" s="1"/>
  <c r="X258" i="3"/>
  <c r="X279" i="3"/>
  <c r="X77" i="3"/>
  <c r="X80" i="3"/>
  <c r="X83" i="3"/>
  <c r="X153" i="3"/>
  <c r="X156" i="3"/>
  <c r="X159" i="3"/>
  <c r="X380" i="3"/>
  <c r="X388" i="3"/>
  <c r="X394" i="3"/>
  <c r="X396" i="3"/>
  <c r="X232" i="3"/>
  <c r="X256" i="3"/>
  <c r="X353" i="3"/>
  <c r="X356" i="3"/>
  <c r="A102" i="3"/>
  <c r="C102" i="3" s="1"/>
  <c r="X375" i="3"/>
  <c r="X383" i="3"/>
  <c r="X389" i="3"/>
  <c r="X391" i="3"/>
  <c r="A366" i="3"/>
  <c r="C366" i="3" s="1"/>
  <c r="X60" i="3"/>
  <c r="X370" i="3"/>
  <c r="X57" i="3"/>
  <c r="X133" i="3"/>
  <c r="X308" i="3"/>
  <c r="X130" i="3"/>
  <c r="X211" i="3"/>
  <c r="A333" i="3"/>
  <c r="C333" i="3" s="1"/>
  <c r="X330" i="3"/>
  <c r="X354" i="3"/>
  <c r="X327" i="3"/>
  <c r="X176" i="3"/>
  <c r="X255" i="3"/>
  <c r="X276" i="3"/>
  <c r="X67" i="3"/>
  <c r="X96" i="3"/>
  <c r="X148" i="3"/>
  <c r="X151" i="3"/>
  <c r="X154" i="3"/>
  <c r="X157" i="3"/>
  <c r="X174" i="3"/>
  <c r="X177" i="3"/>
  <c r="X224" i="3"/>
  <c r="X49" i="3"/>
  <c r="X52" i="3"/>
  <c r="X55" i="3"/>
  <c r="X107" i="3"/>
  <c r="X313" i="3"/>
  <c r="X316" i="3"/>
  <c r="X319" i="3"/>
  <c r="X358" i="3"/>
  <c r="X361" i="3"/>
  <c r="X364" i="3"/>
  <c r="X227" i="3"/>
  <c r="X230" i="3"/>
  <c r="X233" i="3"/>
  <c r="A300" i="3"/>
  <c r="C300" i="3" s="1"/>
  <c r="X271" i="3"/>
  <c r="X274" i="3"/>
  <c r="X322" i="3"/>
  <c r="X325" i="3"/>
  <c r="X328" i="3"/>
  <c r="A69" i="3"/>
  <c r="C69" i="3" s="1"/>
  <c r="X40" i="3"/>
  <c r="X43" i="3"/>
  <c r="X46" i="3"/>
  <c r="A168" i="3"/>
  <c r="C168" i="3" s="1"/>
  <c r="X266" i="3"/>
  <c r="X304" i="3"/>
  <c r="X343" i="3"/>
  <c r="X346" i="3"/>
  <c r="X349" i="3"/>
  <c r="X377" i="3"/>
  <c r="X196" i="3"/>
  <c r="X199" i="3"/>
  <c r="X248" i="3"/>
  <c r="X251" i="3"/>
  <c r="X254" i="3"/>
  <c r="X263" i="3"/>
  <c r="X293" i="3"/>
  <c r="X296" i="3"/>
  <c r="X299" i="3"/>
  <c r="X337" i="3"/>
  <c r="X340" i="3"/>
  <c r="X73" i="3"/>
  <c r="X132" i="3"/>
  <c r="X187" i="3"/>
  <c r="X190" i="3"/>
  <c r="X193" i="3"/>
  <c r="X242" i="3"/>
  <c r="X287" i="3"/>
  <c r="X259" i="3"/>
  <c r="X262" i="3"/>
  <c r="X345" i="3"/>
  <c r="X348" i="3"/>
  <c r="X198" i="3"/>
  <c r="A201" i="3"/>
  <c r="C201" i="3" s="1"/>
  <c r="X250" i="3"/>
  <c r="X253" i="3"/>
  <c r="X295" i="3"/>
  <c r="X298" i="3"/>
  <c r="X75" i="3"/>
  <c r="X78" i="3"/>
  <c r="X81" i="3"/>
  <c r="X125" i="3"/>
  <c r="X128" i="3"/>
  <c r="X131" i="3"/>
  <c r="X180" i="3"/>
  <c r="X183" i="3"/>
  <c r="X186" i="3"/>
  <c r="X206" i="3"/>
  <c r="X209" i="3"/>
  <c r="X212" i="3"/>
  <c r="X238" i="3"/>
  <c r="X277" i="3"/>
  <c r="X280" i="3"/>
  <c r="X283" i="3"/>
  <c r="X93" i="3"/>
  <c r="X99" i="3"/>
  <c r="X119" i="3"/>
  <c r="X122" i="3"/>
  <c r="X145" i="3"/>
  <c r="X65" i="3"/>
  <c r="X68" i="3"/>
  <c r="X85" i="3"/>
  <c r="X88" i="3"/>
  <c r="X91" i="3"/>
  <c r="X94" i="3"/>
  <c r="X97" i="3"/>
  <c r="X117" i="3"/>
  <c r="X120" i="3"/>
  <c r="X123" i="3"/>
  <c r="X140" i="3"/>
  <c r="X143" i="3"/>
  <c r="X146" i="3"/>
  <c r="X149" i="3"/>
  <c r="X172" i="3"/>
  <c r="X175" i="3"/>
  <c r="X178" i="3"/>
  <c r="X216" i="3"/>
  <c r="X219" i="3"/>
  <c r="X222" i="3"/>
  <c r="X225" i="3"/>
  <c r="X228" i="3"/>
  <c r="X239" i="3"/>
  <c r="X272" i="3"/>
  <c r="X275" i="3"/>
  <c r="X284" i="3"/>
  <c r="X329" i="3"/>
  <c r="X332" i="3"/>
  <c r="X382" i="3"/>
  <c r="X395" i="3"/>
  <c r="A399" i="3"/>
  <c r="C399" i="3" s="1"/>
  <c r="X372" i="3"/>
  <c r="X390" i="3"/>
  <c r="X386" i="3"/>
  <c r="X381" i="3"/>
  <c r="X384" i="3"/>
  <c r="X397" i="3"/>
  <c r="X374" i="3"/>
  <c r="X387" i="3"/>
  <c r="X385" i="3"/>
  <c r="X398" i="3"/>
  <c r="X376" i="3"/>
  <c r="X371" i="3"/>
  <c r="X392" i="3"/>
  <c r="X379" i="3"/>
  <c r="X393" i="3"/>
  <c r="X369" i="3"/>
</calcChain>
</file>

<file path=xl/sharedStrings.xml><?xml version="1.0" encoding="utf-8"?>
<sst xmlns="http://schemas.openxmlformats.org/spreadsheetml/2006/main" count="1454" uniqueCount="196">
  <si>
    <t xml:space="preserve">   Tiết    Thứ</t>
  </si>
  <si>
    <t>Vương</t>
  </si>
  <si>
    <t>Mạnh</t>
  </si>
  <si>
    <t>Linh</t>
  </si>
  <si>
    <t>Buổi chiều</t>
  </si>
  <si>
    <t>10A5-TD</t>
  </si>
  <si>
    <t>10A7-TD</t>
  </si>
  <si>
    <t>11B7-TD</t>
  </si>
  <si>
    <r>
      <t xml:space="preserve">2 </t>
    </r>
    <r>
      <rPr>
        <sz val="14"/>
        <rFont val="Times New Roman"/>
        <family val="1"/>
      </rPr>
      <t xml:space="preserve">     3</t>
    </r>
  </si>
  <si>
    <t>10A6-TD</t>
  </si>
  <si>
    <t>10A2-TD</t>
  </si>
  <si>
    <t>11B1-TD</t>
  </si>
  <si>
    <t>10A1-TD</t>
  </si>
  <si>
    <r>
      <t xml:space="preserve">3      </t>
    </r>
    <r>
      <rPr>
        <sz val="14"/>
        <rFont val="Times New Roman"/>
        <family val="1"/>
      </rPr>
      <t>3</t>
    </r>
  </si>
  <si>
    <t>11B5-TD</t>
  </si>
  <si>
    <t>11B2-TD</t>
  </si>
  <si>
    <t>11B6-TD</t>
  </si>
  <si>
    <r>
      <t xml:space="preserve">4 </t>
    </r>
    <r>
      <rPr>
        <sz val="14"/>
        <rFont val="Times New Roman"/>
        <family val="1"/>
      </rPr>
      <t xml:space="preserve">     3</t>
    </r>
  </si>
  <si>
    <r>
      <t xml:space="preserve">5      </t>
    </r>
    <r>
      <rPr>
        <sz val="14"/>
        <rFont val="Times New Roman"/>
        <family val="1"/>
      </rPr>
      <t>3</t>
    </r>
  </si>
  <si>
    <t>10A3-TD</t>
  </si>
  <si>
    <t>11B4-TD</t>
  </si>
  <si>
    <r>
      <t xml:space="preserve">6      </t>
    </r>
    <r>
      <rPr>
        <sz val="14"/>
        <rFont val="Times New Roman"/>
        <family val="1"/>
      </rPr>
      <t>3</t>
    </r>
  </si>
  <si>
    <t>10A4-TD</t>
  </si>
  <si>
    <t>11B3-TD</t>
  </si>
  <si>
    <r>
      <rPr>
        <b/>
        <sz val="14"/>
        <rFont val="Times New Roman"/>
        <family val="1"/>
      </rPr>
      <t xml:space="preserve">7    </t>
    </r>
    <r>
      <rPr>
        <sz val="14"/>
        <rFont val="Times New Roman"/>
        <family val="1"/>
      </rPr>
      <t xml:space="preserve"> 3</t>
    </r>
  </si>
  <si>
    <t>Nếu có gì sai sót rất mong quý thầy cô báo cho TKHĐ để kịp thời điều chỉnh. Xin cảm ơn!</t>
  </si>
  <si>
    <t>Châm</t>
  </si>
  <si>
    <t>10A5-QP</t>
  </si>
  <si>
    <t>10A7-QP</t>
  </si>
  <si>
    <t>10A6-QP</t>
  </si>
  <si>
    <t>10A2-QP</t>
  </si>
  <si>
    <t>10A1-QP</t>
  </si>
  <si>
    <t>11B1-QP</t>
  </si>
  <si>
    <t>11B2-QP</t>
  </si>
  <si>
    <t>11B5-QP</t>
  </si>
  <si>
    <t>11B3-QP</t>
  </si>
  <si>
    <t>11B4-QP</t>
  </si>
  <si>
    <t>11B6-QP</t>
  </si>
  <si>
    <t>11B7-QP</t>
  </si>
  <si>
    <t xml:space="preserve">   Lớp      Thứ</t>
  </si>
  <si>
    <t xml:space="preserve">                          BUỔI SÁNG</t>
  </si>
  <si>
    <t>10A1</t>
  </si>
  <si>
    <r>
      <t>10A2</t>
    </r>
    <r>
      <rPr>
        <sz val="14"/>
        <rFont val="Times New Roman"/>
        <family val="1"/>
      </rPr>
      <t/>
    </r>
  </si>
  <si>
    <r>
      <t>10A3</t>
    </r>
    <r>
      <rPr>
        <sz val="14"/>
        <rFont val="Times New Roman"/>
        <family val="1"/>
      </rPr>
      <t/>
    </r>
  </si>
  <si>
    <r>
      <t>10A4</t>
    </r>
    <r>
      <rPr>
        <sz val="14"/>
        <rFont val="Times New Roman"/>
        <family val="1"/>
      </rPr>
      <t/>
    </r>
  </si>
  <si>
    <r>
      <t>10A5</t>
    </r>
    <r>
      <rPr>
        <sz val="14"/>
        <rFont val="Times New Roman"/>
        <family val="1"/>
      </rPr>
      <t/>
    </r>
  </si>
  <si>
    <r>
      <t>10A6</t>
    </r>
    <r>
      <rPr>
        <sz val="14"/>
        <rFont val="Times New Roman"/>
        <family val="1"/>
      </rPr>
      <t/>
    </r>
  </si>
  <si>
    <r>
      <t>10A7</t>
    </r>
    <r>
      <rPr>
        <sz val="14"/>
        <rFont val="Times New Roman"/>
        <family val="1"/>
      </rPr>
      <t/>
    </r>
  </si>
  <si>
    <t>11B1</t>
  </si>
  <si>
    <r>
      <t>11B2</t>
    </r>
    <r>
      <rPr>
        <sz val="14"/>
        <rFont val="Times New Roman"/>
        <family val="1"/>
      </rPr>
      <t/>
    </r>
  </si>
  <si>
    <r>
      <t>11B3</t>
    </r>
    <r>
      <rPr>
        <sz val="14"/>
        <rFont val="Times New Roman"/>
        <family val="1"/>
      </rPr>
      <t/>
    </r>
  </si>
  <si>
    <r>
      <t>11B4</t>
    </r>
    <r>
      <rPr>
        <sz val="14"/>
        <rFont val="Times New Roman"/>
        <family val="1"/>
      </rPr>
      <t/>
    </r>
  </si>
  <si>
    <t>11B5</t>
  </si>
  <si>
    <t>11B6</t>
  </si>
  <si>
    <t>11B7</t>
  </si>
  <si>
    <t>12C1</t>
  </si>
  <si>
    <r>
      <t>12C2</t>
    </r>
    <r>
      <rPr>
        <sz val="14"/>
        <rFont val="Times New Roman"/>
        <family val="1"/>
      </rPr>
      <t/>
    </r>
  </si>
  <si>
    <r>
      <t>12C3</t>
    </r>
    <r>
      <rPr>
        <sz val="14"/>
        <rFont val="Times New Roman"/>
        <family val="1"/>
      </rPr>
      <t/>
    </r>
  </si>
  <si>
    <r>
      <t>12C4</t>
    </r>
    <r>
      <rPr>
        <sz val="14"/>
        <rFont val="Times New Roman"/>
        <family val="1"/>
      </rPr>
      <t/>
    </r>
  </si>
  <si>
    <t>12C5</t>
  </si>
  <si>
    <t>12C6</t>
  </si>
  <si>
    <t>Chào cờ</t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</si>
  <si>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</si>
  <si>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</si>
  <si>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</si>
  <si>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t xml:space="preserve">5 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</si>
  <si>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3</t>
    </r>
  </si>
  <si>
    <r>
      <rPr>
        <b/>
        <sz val="12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</si>
  <si>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r>
      <t xml:space="preserve">     </t>
    </r>
    <r>
      <rPr>
        <b/>
        <sz val="12"/>
        <rFont val="Times New Roman"/>
        <family val="1"/>
      </rPr>
      <t>Lớp
Thứ</t>
    </r>
  </si>
  <si>
    <t>BUỔI SÁNG</t>
  </si>
  <si>
    <t>10A2</t>
  </si>
  <si>
    <t>10A3</t>
  </si>
  <si>
    <t>10A4</t>
  </si>
  <si>
    <t>10A5</t>
  </si>
  <si>
    <t>10A6</t>
  </si>
  <si>
    <t>10A7</t>
  </si>
  <si>
    <t>11B2</t>
  </si>
  <si>
    <t>11B3</t>
  </si>
  <si>
    <t>11B4</t>
  </si>
  <si>
    <t>12C2</t>
  </si>
  <si>
    <t>12C3</t>
  </si>
  <si>
    <t>12C4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</si>
  <si>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</si>
  <si>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</si>
  <si>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</si>
  <si>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</si>
  <si>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</si>
  <si>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</si>
  <si>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</si>
  <si>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</si>
  <si>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</si>
  <si>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</si>
  <si>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</si>
  <si>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</si>
  <si>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sz val="12"/>
        <rFont val="Times New Roman"/>
        <family val="1"/>
      </rPr>
      <t xml:space="preserve">         1</t>
    </r>
  </si>
  <si>
    <t>Môn: Lý</t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</si>
  <si>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</si>
  <si>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</si>
  <si>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</si>
  <si>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</si>
  <si>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</si>
  <si>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</si>
  <si>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</si>
  <si>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</si>
  <si>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</si>
  <si>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t>Môn: HĐTN-MT-QP</t>
  </si>
  <si>
    <t>10A3-QP</t>
  </si>
  <si>
    <t>10A4-QP</t>
  </si>
  <si>
    <t>Sinh-Hoa</t>
  </si>
  <si>
    <t>HĐTN-Yên</t>
  </si>
  <si>
    <t>GDKT-PL-Trối</t>
  </si>
  <si>
    <t>Văn-Đ.Huy</t>
  </si>
  <si>
    <t>HĐTN-Ny</t>
  </si>
  <si>
    <t>Toán-Thúy</t>
  </si>
  <si>
    <t>Sử-Hạnh(s)</t>
  </si>
  <si>
    <t>Hóa-Đ.Nga</t>
  </si>
  <si>
    <t>CNghệ-Vân</t>
  </si>
  <si>
    <t>Địa-Hạnh</t>
  </si>
  <si>
    <t>Sinh-Thủy</t>
  </si>
  <si>
    <t>Toán-Đ.Hà</t>
  </si>
  <si>
    <t>Sử-Trối</t>
  </si>
  <si>
    <t>Sinh-Yên</t>
  </si>
  <si>
    <t>Sinh-Vân</t>
  </si>
  <si>
    <t>Hóa-Giang</t>
  </si>
  <si>
    <t>Hóa-Ly</t>
  </si>
  <si>
    <t>Lý-Nga</t>
  </si>
  <si>
    <t>Văn-Thu</t>
  </si>
  <si>
    <t>Văn-Tuyết</t>
  </si>
  <si>
    <t>Anh-T.Thảo</t>
  </si>
  <si>
    <t>Lý-Tước</t>
  </si>
  <si>
    <t>GDKT-PL-Thành</t>
  </si>
  <si>
    <t>Toán-Ypa</t>
  </si>
  <si>
    <t>CNghệ-Tước</t>
  </si>
  <si>
    <t>Địa-T.Nga</t>
  </si>
  <si>
    <t>Văn-Tâm</t>
  </si>
  <si>
    <t>Văn-Thắm</t>
  </si>
  <si>
    <t>Toán-H.Hợp</t>
  </si>
  <si>
    <t>Tin-Hiếu</t>
  </si>
  <si>
    <t>HĐTN-Đ.Hoàng</t>
  </si>
  <si>
    <t>Toán-Cao</t>
  </si>
  <si>
    <t>Anh-Thiên</t>
  </si>
  <si>
    <t>HĐTN-Hoa</t>
  </si>
  <si>
    <t>Sử-Vấn</t>
  </si>
  <si>
    <t>Tin-Thảo</t>
  </si>
  <si>
    <t>Anh-Phượng</t>
  </si>
  <si>
    <t>HĐTN-Đ.Nga</t>
  </si>
  <si>
    <t>Văn-B.Phượng</t>
  </si>
  <si>
    <t>MT-Ny</t>
  </si>
  <si>
    <t>Toán-Ngân</t>
  </si>
  <si>
    <t>GDKT-PL-Kiều</t>
  </si>
  <si>
    <t>CNghệ-Yên</t>
  </si>
  <si>
    <t>HĐTN-Giang</t>
  </si>
  <si>
    <t>HĐTN-Nga</t>
  </si>
  <si>
    <t>SH-Hoa</t>
  </si>
  <si>
    <t>SH-Yên</t>
  </si>
  <si>
    <t>SH-Đ.Nga</t>
  </si>
  <si>
    <t>SH-Đ.Huy</t>
  </si>
  <si>
    <t>SH-Thúy</t>
  </si>
  <si>
    <t>SH-Ny</t>
  </si>
  <si>
    <t>SH-Đ.Hà</t>
  </si>
  <si>
    <t>SH-Vân</t>
  </si>
  <si>
    <t>SH-Giang</t>
  </si>
  <si>
    <t>HĐTN-Long</t>
  </si>
  <si>
    <t>Địa-Lụa</t>
  </si>
  <si>
    <t>Anh-Hợp</t>
  </si>
  <si>
    <t>Văn-Huệ</t>
  </si>
  <si>
    <t>HĐTN-The</t>
  </si>
  <si>
    <t>HĐTN-Ly</t>
  </si>
  <si>
    <t>Lý-Long</t>
  </si>
  <si>
    <t>Anh-Trang</t>
  </si>
  <si>
    <t>GDCD-Lanh</t>
  </si>
  <si>
    <t>HĐTN-B.Phượng</t>
  </si>
  <si>
    <t>Lý-The</t>
  </si>
  <si>
    <t>HĐTN-Mạnh</t>
  </si>
  <si>
    <t>GDKT-PL-Lanh</t>
  </si>
  <si>
    <t>Sử-Kiều</t>
  </si>
  <si>
    <t>SH-Thu</t>
  </si>
  <si>
    <t>SH-Long</t>
  </si>
  <si>
    <t>SH-Lụa</t>
  </si>
  <si>
    <t>SH-The</t>
  </si>
  <si>
    <t>SH-B.Phượng</t>
  </si>
  <si>
    <t/>
  </si>
  <si>
    <t>SH-Thủy</t>
  </si>
  <si>
    <t>SH-Ly</t>
  </si>
  <si>
    <t>SH-Nga</t>
  </si>
  <si>
    <t>SH-Huệ</t>
  </si>
  <si>
    <t>SH-Ngân</t>
  </si>
  <si>
    <t>SH-Hạnh</t>
  </si>
  <si>
    <t>GDĐP(sinh)-Yên</t>
  </si>
  <si>
    <r>
      <t xml:space="preserve">THỜI KHÓA BIỂU HỌC KỲ II                 NĂM  HỌC 2023- 2024 </t>
    </r>
    <r>
      <rPr>
        <sz val="18"/>
        <rFont val="Times New Roman"/>
        <family val="1"/>
      </rPr>
      <t>(Số: 22)</t>
    </r>
  </si>
  <si>
    <t>GDĐP(sinh)-Thủy</t>
  </si>
  <si>
    <r>
      <t xml:space="preserve">               THỜI KHÓA BIỂU HỌC KỲ II   NĂM  HỌC 2023- 2024 </t>
    </r>
    <r>
      <rPr>
        <sz val="18"/>
        <rFont val="Times New Roman"/>
        <family val="1"/>
      </rPr>
      <t>(Số: 22)</t>
    </r>
  </si>
  <si>
    <t xml:space="preserve">THỜI KHÓA BIỂU MÔN THỂ DỤC; GDQP (Số 19) </t>
  </si>
  <si>
    <t>Áp dụng : Từ ngày15 tháng 04 năm 2024</t>
  </si>
  <si>
    <t xml:space="preserve">  Áp dụng: Từ ngày                      15 tháng 04 năm 2024</t>
  </si>
  <si>
    <t xml:space="preserve">               Áp dụng : Từ ngày 15  tháng 04 năm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</si>
</sst>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4"/>
      <name val="Times New Roman"/>
      <charset val="163"/>
    </font>
    <font>
      <sz val="14"/>
      <name val="Times New Roman"/>
      <family val="1"/>
    </font>
    <font>
      <b/>
      <sz val="16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3"/>
      <name val="Times New Roman"/>
      <family val="1"/>
    </font>
    <font>
      <sz val="13"/>
      <color indexed="10"/>
      <name val="Times New Roman"/>
      <family val="1"/>
    </font>
    <font>
      <b/>
      <i/>
      <sz val="14"/>
      <name val="Times New Roman"/>
      <family val="1"/>
    </font>
    <font>
      <sz val="12"/>
      <name val="Times New Roman"/>
      <family val="1"/>
    </font>
    <font>
      <b/>
      <sz val="18"/>
      <name val="Times New Roman"/>
      <family val="1"/>
    </font>
    <font>
      <sz val="18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i/>
      <sz val="12"/>
      <name val="Times New Roman"/>
      <family val="1"/>
    </font>
    <font>
      <b/>
      <sz val="13"/>
      <name val="Times New Roman"/>
      <family val="1"/>
    </font>
    <font>
      <b/>
      <i/>
      <sz val="13.5"/>
      <name val="Times New Roman"/>
      <family val="1"/>
    </font>
    <font>
      <b/>
      <i/>
      <sz val="13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96">
    <xf numFmtId="0" fontId="0" fillId="0" borderId="0" xfId="0"/>
    <xf numFmtId="0" fontId="1" fillId="0" borderId="0" xfId="1"/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1" fillId="0" borderId="5" xfId="1" applyBorder="1" applyAlignment="1">
      <alignment vertic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5" fillId="0" borderId="5" xfId="1" applyFont="1" applyBorder="1" applyAlignment="1">
      <alignment vertical="center"/>
    </xf>
    <xf numFmtId="0" fontId="1" fillId="0" borderId="8" xfId="1" applyBorder="1" applyAlignment="1">
      <alignment vertical="center"/>
    </xf>
    <xf numFmtId="0" fontId="6" fillId="0" borderId="9" xfId="1" applyFont="1" applyBorder="1" applyAlignment="1">
      <alignment horizontal="center"/>
    </xf>
    <xf numFmtId="0" fontId="1" fillId="0" borderId="10" xfId="1" applyBorder="1" applyAlignment="1">
      <alignment vertical="center"/>
    </xf>
    <xf numFmtId="0" fontId="6" fillId="0" borderId="11" xfId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center"/>
    </xf>
    <xf numFmtId="0" fontId="7" fillId="2" borderId="7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7" fillId="2" borderId="9" xfId="1" applyFont="1" applyFill="1" applyBorder="1" applyAlignment="1">
      <alignment horizontal="center"/>
    </xf>
    <xf numFmtId="0" fontId="8" fillId="0" borderId="0" xfId="1" applyFont="1"/>
    <xf numFmtId="0" fontId="1" fillId="0" borderId="0" xfId="1" applyAlignment="1">
      <alignment horizontal="center"/>
    </xf>
    <xf numFmtId="0" fontId="9" fillId="0" borderId="0" xfId="1" applyFont="1" applyAlignment="1">
      <alignment horizontal="center"/>
    </xf>
    <xf numFmtId="0" fontId="1" fillId="0" borderId="0" xfId="0" applyFont="1"/>
    <xf numFmtId="0" fontId="13" fillId="0" borderId="0" xfId="0" applyFont="1" applyAlignment="1">
      <alignment horizontal="center"/>
    </xf>
    <xf numFmtId="0" fontId="5" fillId="0" borderId="0" xfId="0" applyFont="1"/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vertical="center"/>
    </xf>
    <xf numFmtId="0" fontId="14" fillId="0" borderId="22" xfId="0" applyFont="1" applyBorder="1" applyAlignment="1">
      <alignment horizontal="left" shrinkToFit="1"/>
    </xf>
    <xf numFmtId="0" fontId="14" fillId="0" borderId="23" xfId="0" applyFont="1" applyBorder="1" applyAlignment="1">
      <alignment horizontal="left" shrinkToFit="1"/>
    </xf>
    <xf numFmtId="0" fontId="14" fillId="0" borderId="24" xfId="0" applyFont="1" applyBorder="1" applyAlignment="1">
      <alignment horizontal="left" shrinkToFit="1"/>
    </xf>
    <xf numFmtId="0" fontId="14" fillId="0" borderId="25" xfId="0" applyFont="1" applyBorder="1" applyAlignment="1">
      <alignment horizontal="left" shrinkToFit="1"/>
    </xf>
    <xf numFmtId="0" fontId="9" fillId="0" borderId="0" xfId="0" applyFont="1" applyAlignment="1">
      <alignment horizontal="left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horizontal="left" shrinkToFit="1"/>
    </xf>
    <xf numFmtId="0" fontId="9" fillId="0" borderId="7" xfId="0" applyFont="1" applyBorder="1" applyAlignment="1">
      <alignment horizontal="left" shrinkToFit="1"/>
    </xf>
    <xf numFmtId="0" fontId="9" fillId="0" borderId="28" xfId="0" applyFont="1" applyBorder="1" applyAlignment="1">
      <alignment horizontal="left" shrinkToFit="1"/>
    </xf>
    <xf numFmtId="0" fontId="9" fillId="0" borderId="29" xfId="0" applyFont="1" applyBorder="1" applyAlignment="1">
      <alignment horizontal="left" shrinkToFit="1"/>
    </xf>
    <xf numFmtId="0" fontId="4" fillId="0" borderId="26" xfId="0" applyFont="1" applyBorder="1" applyAlignment="1">
      <alignment vertical="center"/>
    </xf>
    <xf numFmtId="0" fontId="9" fillId="0" borderId="30" xfId="0" applyFont="1" applyBorder="1" applyAlignment="1">
      <alignment horizontal="left" shrinkToFit="1"/>
    </xf>
    <xf numFmtId="0" fontId="9" fillId="0" borderId="31" xfId="0" applyFont="1" applyBorder="1" applyAlignment="1">
      <alignment horizontal="left" shrinkToFit="1"/>
    </xf>
    <xf numFmtId="0" fontId="9" fillId="0" borderId="32" xfId="0" applyFont="1" applyBorder="1" applyAlignment="1">
      <alignment vertical="center"/>
    </xf>
    <xf numFmtId="0" fontId="9" fillId="0" borderId="33" xfId="0" applyFont="1" applyBorder="1" applyAlignment="1">
      <alignment horizontal="left" shrinkToFit="1"/>
    </xf>
    <xf numFmtId="0" fontId="9" fillId="0" borderId="9" xfId="0" applyFont="1" applyBorder="1" applyAlignment="1">
      <alignment horizontal="left" shrinkToFit="1"/>
    </xf>
    <xf numFmtId="0" fontId="9" fillId="0" borderId="34" xfId="0" applyFont="1" applyBorder="1" applyAlignment="1">
      <alignment horizontal="left" shrinkToFit="1"/>
    </xf>
    <xf numFmtId="0" fontId="9" fillId="0" borderId="35" xfId="0" applyFont="1" applyBorder="1" applyAlignment="1">
      <alignment horizontal="left" shrinkToFit="1"/>
    </xf>
    <xf numFmtId="0" fontId="9" fillId="0" borderId="36" xfId="0" applyFont="1" applyBorder="1" applyAlignment="1">
      <alignment vertical="center"/>
    </xf>
    <xf numFmtId="0" fontId="9" fillId="0" borderId="37" xfId="0" applyFont="1" applyBorder="1" applyAlignment="1">
      <alignment horizontal="left" shrinkToFit="1"/>
    </xf>
    <xf numFmtId="0" fontId="9" fillId="0" borderId="11" xfId="0" applyFont="1" applyBorder="1" applyAlignment="1">
      <alignment horizontal="left" shrinkToFit="1"/>
    </xf>
    <xf numFmtId="0" fontId="9" fillId="0" borderId="6" xfId="0" applyFont="1" applyBorder="1" applyAlignment="1">
      <alignment horizontal="left" shrinkToFit="1"/>
    </xf>
    <xf numFmtId="0" fontId="9" fillId="0" borderId="38" xfId="0" applyFont="1" applyBorder="1" applyAlignment="1">
      <alignment horizontal="left" shrinkToFit="1"/>
    </xf>
    <xf numFmtId="0" fontId="9" fillId="0" borderId="39" xfId="0" applyFont="1" applyBorder="1" applyAlignment="1">
      <alignment horizontal="left" shrinkToFit="1"/>
    </xf>
    <xf numFmtId="0" fontId="9" fillId="0" borderId="40" xfId="0" applyFont="1" applyBorder="1" applyAlignment="1">
      <alignment horizontal="left" shrinkToFit="1"/>
    </xf>
    <xf numFmtId="0" fontId="9" fillId="0" borderId="41" xfId="0" applyFont="1" applyBorder="1" applyAlignment="1">
      <alignment horizontal="left" shrinkToFit="1"/>
    </xf>
    <xf numFmtId="0" fontId="9" fillId="0" borderId="42" xfId="0" applyFont="1" applyBorder="1" applyAlignment="1">
      <alignment horizontal="left" shrinkToFit="1"/>
    </xf>
    <xf numFmtId="0" fontId="4" fillId="0" borderId="26" xfId="0" applyFont="1" applyBorder="1" applyAlignment="1">
      <alignment horizontal="center" vertical="center"/>
    </xf>
    <xf numFmtId="0" fontId="9" fillId="0" borderId="32" xfId="0" applyFont="1" applyBorder="1" applyAlignment="1">
      <alignment horizontal="right" vertical="center"/>
    </xf>
    <xf numFmtId="0" fontId="9" fillId="0" borderId="43" xfId="0" applyFont="1" applyBorder="1" applyAlignment="1">
      <alignment horizontal="left" shrinkToFit="1"/>
    </xf>
    <xf numFmtId="0" fontId="9" fillId="0" borderId="44" xfId="0" applyFont="1" applyBorder="1" applyAlignment="1">
      <alignment horizontal="left" shrinkToFit="1"/>
    </xf>
    <xf numFmtId="0" fontId="9" fillId="0" borderId="6" xfId="0" applyFont="1" applyBorder="1" applyAlignment="1">
      <alignment shrinkToFit="1"/>
    </xf>
    <xf numFmtId="0" fontId="9" fillId="0" borderId="26" xfId="0" applyFont="1" applyBorder="1" applyAlignment="1">
      <alignment horizontal="right" vertical="center"/>
    </xf>
    <xf numFmtId="0" fontId="9" fillId="0" borderId="7" xfId="0" applyFont="1" applyBorder="1" applyAlignment="1">
      <alignment shrinkToFit="1"/>
    </xf>
    <xf numFmtId="0" fontId="9" fillId="0" borderId="0" xfId="0" applyFont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9" fillId="0" borderId="45" xfId="0" applyFont="1" applyBorder="1" applyAlignment="1">
      <alignment horizontal="right" vertical="center"/>
    </xf>
    <xf numFmtId="0" fontId="14" fillId="0" borderId="47" xfId="0" applyFont="1" applyBorder="1" applyAlignment="1">
      <alignment horizontal="left" shrinkToFit="1"/>
    </xf>
    <xf numFmtId="0" fontId="14" fillId="0" borderId="48" xfId="0" applyFont="1" applyBorder="1" applyAlignment="1">
      <alignment horizontal="left" shrinkToFit="1"/>
    </xf>
    <xf numFmtId="0" fontId="14" fillId="0" borderId="49" xfId="0" applyFont="1" applyBorder="1" applyAlignment="1">
      <alignment horizontal="left" shrinkToFit="1"/>
    </xf>
    <xf numFmtId="0" fontId="4" fillId="0" borderId="0" xfId="0" applyFont="1" applyAlignment="1">
      <alignment horizontal="center" vertical="center"/>
    </xf>
    <xf numFmtId="0" fontId="14" fillId="0" borderId="0" xfId="0" applyFont="1"/>
    <xf numFmtId="0" fontId="9" fillId="0" borderId="0" xfId="0" applyFont="1"/>
    <xf numFmtId="0" fontId="13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15" fillId="0" borderId="15" xfId="1" applyFont="1" applyBorder="1"/>
    <xf numFmtId="0" fontId="5" fillId="0" borderId="0" xfId="1" applyFont="1"/>
    <xf numFmtId="0" fontId="5" fillId="0" borderId="52" xfId="1" applyFont="1" applyBorder="1" applyAlignment="1">
      <alignment horizontal="center"/>
    </xf>
    <xf numFmtId="0" fontId="5" fillId="0" borderId="53" xfId="1" applyFont="1" applyBorder="1" applyAlignment="1">
      <alignment horizontal="center"/>
    </xf>
    <xf numFmtId="0" fontId="5" fillId="0" borderId="54" xfId="1" applyFont="1" applyBorder="1" applyAlignment="1">
      <alignment horizontal="center"/>
    </xf>
    <xf numFmtId="0" fontId="15" fillId="0" borderId="55" xfId="1" applyFont="1" applyBorder="1" applyAlignment="1">
      <alignment horizontal="center" vertical="center"/>
    </xf>
    <xf numFmtId="0" fontId="9" fillId="0" borderId="21" xfId="1" applyFont="1" applyBorder="1" applyAlignment="1">
      <alignment vertical="center"/>
    </xf>
    <xf numFmtId="0" fontId="16" fillId="0" borderId="22" xfId="1" applyFont="1" applyBorder="1" applyAlignment="1">
      <alignment horizontal="left"/>
    </xf>
    <xf numFmtId="0" fontId="16" fillId="0" borderId="23" xfId="1" applyFont="1" applyBorder="1" applyAlignment="1">
      <alignment horizontal="left"/>
    </xf>
    <xf numFmtId="0" fontId="16" fillId="0" borderId="24" xfId="1" applyFont="1" applyBorder="1" applyAlignment="1">
      <alignment horizontal="left"/>
    </xf>
    <xf numFmtId="0" fontId="16" fillId="0" borderId="25" xfId="1" applyFont="1" applyBorder="1" applyAlignment="1">
      <alignment horizontal="left"/>
    </xf>
    <xf numFmtId="0" fontId="17" fillId="0" borderId="56" xfId="1" applyFont="1" applyBorder="1" applyAlignment="1">
      <alignment horizontal="center"/>
    </xf>
    <xf numFmtId="0" fontId="9" fillId="0" borderId="0" xfId="1" applyFont="1" applyAlignment="1">
      <alignment horizontal="left"/>
    </xf>
    <xf numFmtId="0" fontId="9" fillId="0" borderId="26" xfId="1" applyFont="1" applyBorder="1" applyAlignment="1">
      <alignment vertical="center"/>
    </xf>
    <xf numFmtId="0" fontId="18" fillId="0" borderId="27" xfId="0" applyFont="1" applyBorder="1" applyAlignment="1">
      <alignment horizontal="left"/>
    </xf>
    <xf numFmtId="0" fontId="18" fillId="0" borderId="7" xfId="0" applyFont="1" applyBorder="1" applyAlignment="1">
      <alignment horizontal="left"/>
    </xf>
    <xf numFmtId="0" fontId="18" fillId="0" borderId="28" xfId="0" applyFont="1" applyBorder="1" applyAlignment="1">
      <alignment horizontal="left"/>
    </xf>
    <xf numFmtId="0" fontId="18" fillId="0" borderId="29" xfId="0" applyFont="1" applyBorder="1" applyAlignment="1">
      <alignment horizontal="left"/>
    </xf>
    <xf numFmtId="0" fontId="6" fillId="0" borderId="57" xfId="1" applyFont="1" applyBorder="1"/>
    <xf numFmtId="0" fontId="5" fillId="0" borderId="26" xfId="1" applyFont="1" applyBorder="1" applyAlignment="1">
      <alignment vertical="center"/>
    </xf>
    <xf numFmtId="0" fontId="18" fillId="0" borderId="30" xfId="0" applyFont="1" applyBorder="1" applyAlignment="1">
      <alignment horizontal="left"/>
    </xf>
    <xf numFmtId="0" fontId="18" fillId="0" borderId="31" xfId="0" applyFont="1" applyBorder="1" applyAlignment="1">
      <alignment horizontal="left"/>
    </xf>
    <xf numFmtId="0" fontId="4" fillId="0" borderId="0" xfId="1" applyFont="1" applyAlignment="1">
      <alignment horizontal="right"/>
    </xf>
    <xf numFmtId="0" fontId="6" fillId="0" borderId="58" xfId="1" applyFont="1" applyBorder="1"/>
    <xf numFmtId="0" fontId="18" fillId="0" borderId="33" xfId="0" applyFont="1" applyBorder="1" applyAlignment="1">
      <alignment horizontal="left"/>
    </xf>
    <xf numFmtId="0" fontId="18" fillId="0" borderId="9" xfId="0" applyFont="1" applyBorder="1" applyAlignment="1">
      <alignment horizontal="left"/>
    </xf>
    <xf numFmtId="0" fontId="18" fillId="0" borderId="34" xfId="0" applyFont="1" applyBorder="1" applyAlignment="1">
      <alignment horizontal="left"/>
    </xf>
    <xf numFmtId="0" fontId="18" fillId="0" borderId="35" xfId="0" applyFont="1" applyBorder="1" applyAlignment="1">
      <alignment horizontal="left"/>
    </xf>
    <xf numFmtId="0" fontId="6" fillId="0" borderId="59" xfId="1" applyFont="1" applyBorder="1"/>
    <xf numFmtId="0" fontId="9" fillId="0" borderId="36" xfId="1" applyFont="1" applyBorder="1" applyAlignment="1">
      <alignment vertical="center"/>
    </xf>
    <xf numFmtId="0" fontId="18" fillId="0" borderId="37" xfId="0" applyFont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18" fillId="0" borderId="6" xfId="0" applyFont="1" applyBorder="1" applyAlignment="1">
      <alignment horizontal="left"/>
    </xf>
    <xf numFmtId="0" fontId="9" fillId="0" borderId="32" xfId="1" applyFont="1" applyBorder="1" applyAlignment="1">
      <alignment vertical="center"/>
    </xf>
    <xf numFmtId="0" fontId="18" fillId="0" borderId="38" xfId="0" applyFont="1" applyBorder="1" applyAlignment="1">
      <alignment horizontal="left"/>
    </xf>
    <xf numFmtId="0" fontId="18" fillId="0" borderId="39" xfId="0" applyFont="1" applyBorder="1" applyAlignment="1">
      <alignment horizontal="left"/>
    </xf>
    <xf numFmtId="0" fontId="1" fillId="0" borderId="57" xfId="1" applyBorder="1"/>
    <xf numFmtId="0" fontId="18" fillId="0" borderId="40" xfId="0" applyFont="1" applyBorder="1" applyAlignment="1">
      <alignment horizontal="left"/>
    </xf>
    <xf numFmtId="0" fontId="18" fillId="0" borderId="41" xfId="0" applyFont="1" applyBorder="1" applyAlignment="1">
      <alignment horizontal="left"/>
    </xf>
    <xf numFmtId="0" fontId="6" fillId="0" borderId="60" xfId="1" applyFont="1" applyBorder="1"/>
    <xf numFmtId="0" fontId="18" fillId="0" borderId="42" xfId="0" applyFont="1" applyBorder="1" applyAlignment="1">
      <alignment horizontal="left"/>
    </xf>
    <xf numFmtId="0" fontId="6" fillId="0" borderId="61" xfId="1" applyFont="1" applyBorder="1"/>
    <xf numFmtId="0" fontId="5" fillId="0" borderId="26" xfId="1" applyFont="1" applyBorder="1" applyAlignment="1">
      <alignment horizontal="center" vertical="center"/>
    </xf>
    <xf numFmtId="0" fontId="6" fillId="0" borderId="0" xfId="1" applyFont="1" applyAlignment="1">
      <alignment horizontal="right"/>
    </xf>
    <xf numFmtId="0" fontId="9" fillId="0" borderId="32" xfId="1" applyFont="1" applyBorder="1" applyAlignment="1">
      <alignment horizontal="right" vertical="center"/>
    </xf>
    <xf numFmtId="0" fontId="18" fillId="0" borderId="43" xfId="0" applyFont="1" applyBorder="1" applyAlignment="1">
      <alignment horizontal="left"/>
    </xf>
    <xf numFmtId="0" fontId="18" fillId="0" borderId="44" xfId="0" applyFont="1" applyBorder="1" applyAlignment="1">
      <alignment horizontal="left"/>
    </xf>
    <xf numFmtId="0" fontId="6" fillId="0" borderId="62" xfId="1" applyFont="1" applyBorder="1" applyAlignment="1">
      <alignment horizontal="center"/>
    </xf>
    <xf numFmtId="0" fontId="18" fillId="0" borderId="6" xfId="0" applyFont="1" applyBorder="1"/>
    <xf numFmtId="0" fontId="9" fillId="0" borderId="26" xfId="1" applyFont="1" applyBorder="1" applyAlignment="1">
      <alignment horizontal="right" vertical="center"/>
    </xf>
    <xf numFmtId="0" fontId="18" fillId="0" borderId="7" xfId="0" applyFont="1" applyBorder="1"/>
    <xf numFmtId="0" fontId="1" fillId="0" borderId="26" xfId="1" applyBorder="1" applyAlignment="1">
      <alignment horizontal="center" vertical="center"/>
    </xf>
    <xf numFmtId="0" fontId="9" fillId="0" borderId="0" xfId="1" applyFont="1" applyAlignment="1">
      <alignment horizontal="right"/>
    </xf>
    <xf numFmtId="0" fontId="18" fillId="0" borderId="30" xfId="0" applyFont="1" applyBorder="1"/>
    <xf numFmtId="0" fontId="6" fillId="0" borderId="57" xfId="1" applyFont="1" applyBorder="1" applyAlignment="1">
      <alignment horizontal="center"/>
    </xf>
    <xf numFmtId="0" fontId="9" fillId="0" borderId="45" xfId="1" applyFont="1" applyBorder="1" applyAlignment="1">
      <alignment horizontal="right" vertical="center"/>
    </xf>
    <xf numFmtId="0" fontId="19" fillId="0" borderId="47" xfId="0" applyFont="1" applyBorder="1" applyAlignment="1">
      <alignment horizontal="left"/>
    </xf>
    <xf numFmtId="0" fontId="19" fillId="0" borderId="48" xfId="0" applyFont="1" applyBorder="1" applyAlignment="1">
      <alignment horizontal="left"/>
    </xf>
    <xf numFmtId="0" fontId="19" fillId="0" borderId="49" xfId="0" applyFont="1" applyBorder="1" applyAlignment="1">
      <alignment horizontal="left"/>
    </xf>
    <xf numFmtId="0" fontId="6" fillId="0" borderId="63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17" fillId="0" borderId="0" xfId="1" applyFont="1"/>
    <xf numFmtId="0" fontId="20" fillId="0" borderId="0" xfId="1" applyFont="1"/>
    <xf numFmtId="0" fontId="6" fillId="0" borderId="0" xfId="1" applyFont="1"/>
    <xf numFmtId="0" fontId="9" fillId="0" borderId="64" xfId="1" applyFont="1" applyBorder="1" applyAlignment="1">
      <alignment vertical="center" wrapText="1"/>
    </xf>
    <xf numFmtId="0" fontId="9" fillId="0" borderId="0" xfId="1" applyFont="1"/>
    <xf numFmtId="0" fontId="9" fillId="0" borderId="10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right" vertical="center"/>
    </xf>
    <xf numFmtId="0" fontId="9" fillId="0" borderId="10" xfId="1" applyFont="1" applyBorder="1" applyAlignment="1">
      <alignment vertical="center"/>
    </xf>
    <xf numFmtId="0" fontId="9" fillId="0" borderId="11" xfId="1" applyFont="1" applyBorder="1" applyAlignment="1">
      <alignment horizontal="center"/>
    </xf>
    <xf numFmtId="0" fontId="9" fillId="0" borderId="6" xfId="1" applyFont="1" applyBorder="1" applyAlignment="1">
      <alignment horizontal="center"/>
    </xf>
    <xf numFmtId="0" fontId="5" fillId="0" borderId="11" xfId="1" applyFont="1" applyBorder="1" applyAlignment="1">
      <alignment horizontal="right"/>
    </xf>
    <xf numFmtId="0" fontId="9" fillId="0" borderId="5" xfId="1" applyFont="1" applyBorder="1" applyAlignment="1">
      <alignment vertical="center"/>
    </xf>
    <xf numFmtId="0" fontId="9" fillId="0" borderId="7" xfId="1" applyFont="1" applyBorder="1" applyAlignment="1">
      <alignment horizontal="center"/>
    </xf>
    <xf numFmtId="0" fontId="5" fillId="0" borderId="7" xfId="1" applyFont="1" applyBorder="1" applyAlignment="1">
      <alignment horizontal="right"/>
    </xf>
    <xf numFmtId="0" fontId="9" fillId="0" borderId="8" xfId="1" applyFont="1" applyBorder="1" applyAlignment="1">
      <alignment vertical="center"/>
    </xf>
    <xf numFmtId="0" fontId="9" fillId="0" borderId="9" xfId="1" applyFont="1" applyBorder="1" applyAlignment="1">
      <alignment horizontal="center"/>
    </xf>
    <xf numFmtId="0" fontId="5" fillId="0" borderId="9" xfId="1" applyFont="1" applyBorder="1" applyAlignment="1">
      <alignment horizontal="right"/>
    </xf>
    <xf numFmtId="0" fontId="5" fillId="0" borderId="5" xfId="1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right"/>
    </xf>
    <xf numFmtId="0" fontId="9" fillId="0" borderId="8" xfId="1" applyFont="1" applyBorder="1"/>
    <xf numFmtId="0" fontId="2" fillId="0" borderId="3" xfId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5" fillId="0" borderId="10" xfId="1" applyFont="1" applyBorder="1" applyAlignment="1">
      <alignment horizontal="center" vertical="center"/>
    </xf>
    <xf numFmtId="0" fontId="9" fillId="0" borderId="5" xfId="1" applyFont="1" applyBorder="1"/>
    <xf numFmtId="0" fontId="14" fillId="0" borderId="46" xfId="0" applyFont="1" applyBorder="1" applyAlignment="1">
      <alignment horizontal="left" shrinkToFit="1"/>
    </xf>
    <xf numFmtId="0" fontId="14" fillId="0" borderId="47" xfId="0" applyFont="1" applyBorder="1" applyAlignment="1">
      <alignment horizontal="center" shrinkToFit="1"/>
    </xf>
    <xf numFmtId="0" fontId="18" fillId="0" borderId="40" xfId="0" applyFont="1" applyBorder="1"/>
    <xf numFmtId="0" fontId="19" fillId="0" borderId="46" xfId="0" applyFont="1" applyBorder="1" applyAlignment="1">
      <alignment horizontal="left"/>
    </xf>
    <xf numFmtId="0" fontId="19" fillId="0" borderId="47" xfId="0" applyFont="1" applyBorder="1" applyAlignment="1">
      <alignment horizontal="center"/>
    </xf>
    <xf numFmtId="0" fontId="6" fillId="3" borderId="7" xfId="1" applyFont="1" applyFill="1" applyBorder="1" applyAlignment="1">
      <alignment horizontal="center"/>
    </xf>
    <xf numFmtId="0" fontId="14" fillId="0" borderId="38" xfId="0" applyFont="1" applyBorder="1" applyAlignment="1">
      <alignment horizontal="left" shrinkToFit="1"/>
    </xf>
    <xf numFmtId="0" fontId="14" fillId="0" borderId="40" xfId="0" applyFont="1" applyBorder="1" applyAlignment="1">
      <alignment horizontal="left" shrinkToFit="1"/>
    </xf>
    <xf numFmtId="0" fontId="14" fillId="0" borderId="11" xfId="0" applyFont="1" applyBorder="1" applyAlignment="1">
      <alignment horizontal="left" shrinkToFit="1"/>
    </xf>
    <xf numFmtId="0" fontId="14" fillId="0" borderId="7" xfId="0" applyFont="1" applyBorder="1" applyAlignment="1">
      <alignment horizontal="left" shrinkToFit="1"/>
    </xf>
    <xf numFmtId="0" fontId="14" fillId="0" borderId="40" xfId="0" applyFont="1" applyBorder="1" applyAlignment="1">
      <alignment shrinkToFit="1"/>
    </xf>
    <xf numFmtId="0" fontId="9" fillId="0" borderId="30" xfId="0" applyFont="1" applyBorder="1" applyAlignment="1">
      <alignment shrinkToFit="1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" fillId="0" borderId="12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4" xfId="1" applyFont="1" applyBorder="1" applyAlignment="1">
      <alignment horizontal="center" vertical="center"/>
    </xf>
    <xf numFmtId="0" fontId="9" fillId="0" borderId="64" xfId="1" applyFont="1" applyBorder="1" applyAlignment="1">
      <alignment horizontal="center" vertical="center"/>
    </xf>
    <xf numFmtId="0" fontId="10" fillId="0" borderId="0" xfId="1" applyFont="1" applyAlignment="1">
      <alignment horizontal="center"/>
    </xf>
    <xf numFmtId="0" fontId="12" fillId="0" borderId="0" xfId="1" applyFont="1" applyAlignment="1">
      <alignment horizontal="center"/>
    </xf>
    <xf numFmtId="0" fontId="5" fillId="0" borderId="12" xfId="1" applyFont="1" applyBorder="1" applyAlignment="1">
      <alignment horizontal="left" wrapText="1"/>
    </xf>
    <xf numFmtId="0" fontId="5" fillId="0" borderId="16" xfId="1" applyFont="1" applyBorder="1" applyAlignment="1">
      <alignment horizontal="left" wrapText="1"/>
    </xf>
    <xf numFmtId="0" fontId="15" fillId="0" borderId="50" xfId="1" applyFont="1" applyBorder="1" applyAlignment="1">
      <alignment horizontal="center"/>
    </xf>
    <xf numFmtId="0" fontId="15" fillId="0" borderId="51" xfId="1" applyFont="1" applyBorder="1" applyAlignment="1">
      <alignment horizontal="center"/>
    </xf>
    <xf numFmtId="0" fontId="5" fillId="0" borderId="54" xfId="1" applyFont="1" applyBorder="1" applyAlignment="1">
      <alignment horizontal="center"/>
    </xf>
    <xf numFmtId="0" fontId="5" fillId="0" borderId="52" xfId="1" applyFont="1" applyBorder="1" applyAlignment="1">
      <alignment horizontal="center"/>
    </xf>
  </cellXfs>
  <cellStyles count="2">
    <cellStyle name="Normal" xfId="0" builtinId="0"/>
    <cellStyle name="Normal 2 2" xfId="1" xr:uid="{38374661-0384-497A-8B6F-5D9113F81B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9465C236-9257-429B-9D90-C811BCDD3CB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1BA07704-A8FF-45FA-AFA6-22BE8FB039F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138FD0A-DBFE-4FCB-92BF-0DD11AF82D6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1376F73F-1B91-4DB5-8A7C-936A2593AE0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522458A3-70D2-4A21-AFA6-87D5C537C03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C1E6301D-298A-462D-9902-E5971BE0D8C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2E7D4629-B5D6-4C5C-91AE-AC023DAC939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D2BAE2C1-C6EB-427F-9D7B-2892FFF4307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E74D43B4-6EE7-4F06-B031-304F944F907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55B36311-56B6-4614-BB74-B968261D99D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A220CB13-FD82-447A-801E-DE78F281245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31ABDE1E-BB71-42BC-B47E-6D25793CAF3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16EE0B75-2358-4362-825F-DB8D6E7A386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3F2383B8-4FEE-4E12-B12D-0EB8FF28E1D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2CEF8CC2-0CEE-4169-A699-89238AE8BA5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A7A4C02B-AF50-43A3-B67D-ED469AFD810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6D00E5D3-8F6B-4C5B-9E75-627E19769A1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AD292FD9-6F1F-4D66-81AE-718FAAABE17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FF162EBA-0CBC-4561-86DC-9165CEB135D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8D47253D-C6AE-4194-8679-497F4CDE32F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2" name="Line 21">
          <a:extLst>
            <a:ext uri="{FF2B5EF4-FFF2-40B4-BE49-F238E27FC236}">
              <a16:creationId xmlns:a16="http://schemas.microsoft.com/office/drawing/2014/main" id="{E286212C-F65C-4C9D-B8DA-2CD363644E6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3" name="Line 22">
          <a:extLst>
            <a:ext uri="{FF2B5EF4-FFF2-40B4-BE49-F238E27FC236}">
              <a16:creationId xmlns:a16="http://schemas.microsoft.com/office/drawing/2014/main" id="{047FA98F-F2D5-449F-94A8-93639744689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4" name="Line 23">
          <a:extLst>
            <a:ext uri="{FF2B5EF4-FFF2-40B4-BE49-F238E27FC236}">
              <a16:creationId xmlns:a16="http://schemas.microsoft.com/office/drawing/2014/main" id="{6B020908-8995-4B64-8980-DFCA53E2F25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5" name="Line 24">
          <a:extLst>
            <a:ext uri="{FF2B5EF4-FFF2-40B4-BE49-F238E27FC236}">
              <a16:creationId xmlns:a16="http://schemas.microsoft.com/office/drawing/2014/main" id="{00A39146-8C6F-46E2-B606-91CA2710DE4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6" name="Line 25">
          <a:extLst>
            <a:ext uri="{FF2B5EF4-FFF2-40B4-BE49-F238E27FC236}">
              <a16:creationId xmlns:a16="http://schemas.microsoft.com/office/drawing/2014/main" id="{93D1E88D-BC1B-4373-849E-E693D3214F0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7" name="Line 26">
          <a:extLst>
            <a:ext uri="{FF2B5EF4-FFF2-40B4-BE49-F238E27FC236}">
              <a16:creationId xmlns:a16="http://schemas.microsoft.com/office/drawing/2014/main" id="{680F8026-EDD7-431C-A884-A5676BC7C11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8" name="Line 27">
          <a:extLst>
            <a:ext uri="{FF2B5EF4-FFF2-40B4-BE49-F238E27FC236}">
              <a16:creationId xmlns:a16="http://schemas.microsoft.com/office/drawing/2014/main" id="{D002FD90-A17E-4E51-9221-5FA5BB4F9E9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9" name="Line 28">
          <a:extLst>
            <a:ext uri="{FF2B5EF4-FFF2-40B4-BE49-F238E27FC236}">
              <a16:creationId xmlns:a16="http://schemas.microsoft.com/office/drawing/2014/main" id="{66D1F506-EADC-4231-9B72-BA7C4DCF363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0" name="Line 29">
          <a:extLst>
            <a:ext uri="{FF2B5EF4-FFF2-40B4-BE49-F238E27FC236}">
              <a16:creationId xmlns:a16="http://schemas.microsoft.com/office/drawing/2014/main" id="{B38F0093-39B9-491F-9D4E-149428DFBAC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1" name="Line 30">
          <a:extLst>
            <a:ext uri="{FF2B5EF4-FFF2-40B4-BE49-F238E27FC236}">
              <a16:creationId xmlns:a16="http://schemas.microsoft.com/office/drawing/2014/main" id="{EC423B17-D59C-49A5-A19E-D4340628F44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2" name="Line 31">
          <a:extLst>
            <a:ext uri="{FF2B5EF4-FFF2-40B4-BE49-F238E27FC236}">
              <a16:creationId xmlns:a16="http://schemas.microsoft.com/office/drawing/2014/main" id="{25E16760-ED25-4D63-B7D4-6E1EB72BF3B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3" name="Line 32">
          <a:extLst>
            <a:ext uri="{FF2B5EF4-FFF2-40B4-BE49-F238E27FC236}">
              <a16:creationId xmlns:a16="http://schemas.microsoft.com/office/drawing/2014/main" id="{891CC05B-CE31-4FC2-B855-47DA7801188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4" name="Line 33">
          <a:extLst>
            <a:ext uri="{FF2B5EF4-FFF2-40B4-BE49-F238E27FC236}">
              <a16:creationId xmlns:a16="http://schemas.microsoft.com/office/drawing/2014/main" id="{62DBAE06-C506-4260-92FB-5501F10A22E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5" name="Line 34">
          <a:extLst>
            <a:ext uri="{FF2B5EF4-FFF2-40B4-BE49-F238E27FC236}">
              <a16:creationId xmlns:a16="http://schemas.microsoft.com/office/drawing/2014/main" id="{83343DAC-A58E-4BBF-B519-2E1800E3366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6" name="Line 35">
          <a:extLst>
            <a:ext uri="{FF2B5EF4-FFF2-40B4-BE49-F238E27FC236}">
              <a16:creationId xmlns:a16="http://schemas.microsoft.com/office/drawing/2014/main" id="{21E27F0C-3EC5-43AC-9BCA-06D1018F56E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7" name="Line 36">
          <a:extLst>
            <a:ext uri="{FF2B5EF4-FFF2-40B4-BE49-F238E27FC236}">
              <a16:creationId xmlns:a16="http://schemas.microsoft.com/office/drawing/2014/main" id="{F40347B1-48F9-47E9-B8A9-3EC43454B57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8" name="Line 37">
          <a:extLst>
            <a:ext uri="{FF2B5EF4-FFF2-40B4-BE49-F238E27FC236}">
              <a16:creationId xmlns:a16="http://schemas.microsoft.com/office/drawing/2014/main" id="{9E91A2D4-1C5C-4AB6-B045-5F03881E110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9" name="Line 38">
          <a:extLst>
            <a:ext uri="{FF2B5EF4-FFF2-40B4-BE49-F238E27FC236}">
              <a16:creationId xmlns:a16="http://schemas.microsoft.com/office/drawing/2014/main" id="{A5C90D4D-018D-448E-90BF-21E2133AD44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0" name="Line 39">
          <a:extLst>
            <a:ext uri="{FF2B5EF4-FFF2-40B4-BE49-F238E27FC236}">
              <a16:creationId xmlns:a16="http://schemas.microsoft.com/office/drawing/2014/main" id="{252894D7-2FE6-4AE7-B4EF-2C48EC04314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1" name="Line 40">
          <a:extLst>
            <a:ext uri="{FF2B5EF4-FFF2-40B4-BE49-F238E27FC236}">
              <a16:creationId xmlns:a16="http://schemas.microsoft.com/office/drawing/2014/main" id="{FA7699C6-885D-4DCC-86D5-5C1302561C1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2" name="Line 41">
          <a:extLst>
            <a:ext uri="{FF2B5EF4-FFF2-40B4-BE49-F238E27FC236}">
              <a16:creationId xmlns:a16="http://schemas.microsoft.com/office/drawing/2014/main" id="{AF0B70A0-091A-4DF8-B88B-21F531525FA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3" name="Line 42">
          <a:extLst>
            <a:ext uri="{FF2B5EF4-FFF2-40B4-BE49-F238E27FC236}">
              <a16:creationId xmlns:a16="http://schemas.microsoft.com/office/drawing/2014/main" id="{B7EB2A77-6F6B-47F8-884C-4CD6C89941D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4" name="Line 43">
          <a:extLst>
            <a:ext uri="{FF2B5EF4-FFF2-40B4-BE49-F238E27FC236}">
              <a16:creationId xmlns:a16="http://schemas.microsoft.com/office/drawing/2014/main" id="{BA419ACB-4DDA-4072-9220-ECCFD290A20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5" name="Line 44">
          <a:extLst>
            <a:ext uri="{FF2B5EF4-FFF2-40B4-BE49-F238E27FC236}">
              <a16:creationId xmlns:a16="http://schemas.microsoft.com/office/drawing/2014/main" id="{44F4AD64-563C-4073-8929-382AE0C14D1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6" name="Line 45">
          <a:extLst>
            <a:ext uri="{FF2B5EF4-FFF2-40B4-BE49-F238E27FC236}">
              <a16:creationId xmlns:a16="http://schemas.microsoft.com/office/drawing/2014/main" id="{C87FCB93-0EA3-48C5-B1DE-744C9BF0B26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7" name="Line 46">
          <a:extLst>
            <a:ext uri="{FF2B5EF4-FFF2-40B4-BE49-F238E27FC236}">
              <a16:creationId xmlns:a16="http://schemas.microsoft.com/office/drawing/2014/main" id="{C5358B16-4D80-40E3-A034-27375740322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8" name="Line 47">
          <a:extLst>
            <a:ext uri="{FF2B5EF4-FFF2-40B4-BE49-F238E27FC236}">
              <a16:creationId xmlns:a16="http://schemas.microsoft.com/office/drawing/2014/main" id="{59188DDF-C069-4EF9-B9B0-783F41C40BA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49" name="Line 48">
          <a:extLst>
            <a:ext uri="{FF2B5EF4-FFF2-40B4-BE49-F238E27FC236}">
              <a16:creationId xmlns:a16="http://schemas.microsoft.com/office/drawing/2014/main" id="{D51B69FD-655E-437D-944B-3454C49C2EE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0" name="Line 49">
          <a:extLst>
            <a:ext uri="{FF2B5EF4-FFF2-40B4-BE49-F238E27FC236}">
              <a16:creationId xmlns:a16="http://schemas.microsoft.com/office/drawing/2014/main" id="{9A14EA61-7C25-4D4D-A979-41C9735B80C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1" name="Line 50">
          <a:extLst>
            <a:ext uri="{FF2B5EF4-FFF2-40B4-BE49-F238E27FC236}">
              <a16:creationId xmlns:a16="http://schemas.microsoft.com/office/drawing/2014/main" id="{D407410C-9DDD-41B7-8DD3-6AE3013D32B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2" name="Line 51">
          <a:extLst>
            <a:ext uri="{FF2B5EF4-FFF2-40B4-BE49-F238E27FC236}">
              <a16:creationId xmlns:a16="http://schemas.microsoft.com/office/drawing/2014/main" id="{6533D5CD-B44B-431E-9FB3-5B2077BF585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3" name="Line 52">
          <a:extLst>
            <a:ext uri="{FF2B5EF4-FFF2-40B4-BE49-F238E27FC236}">
              <a16:creationId xmlns:a16="http://schemas.microsoft.com/office/drawing/2014/main" id="{11F14C0E-E21A-4839-B3F9-3A3A4ACE845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4" name="Line 53">
          <a:extLst>
            <a:ext uri="{FF2B5EF4-FFF2-40B4-BE49-F238E27FC236}">
              <a16:creationId xmlns:a16="http://schemas.microsoft.com/office/drawing/2014/main" id="{AC283802-6113-401C-87FB-963E5911061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" name="Line 54">
          <a:extLst>
            <a:ext uri="{FF2B5EF4-FFF2-40B4-BE49-F238E27FC236}">
              <a16:creationId xmlns:a16="http://schemas.microsoft.com/office/drawing/2014/main" id="{29E8166C-BAA0-427E-BDB8-31AA35BF882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6" name="Line 55">
          <a:extLst>
            <a:ext uri="{FF2B5EF4-FFF2-40B4-BE49-F238E27FC236}">
              <a16:creationId xmlns:a16="http://schemas.microsoft.com/office/drawing/2014/main" id="{ECCE509C-98A2-4040-AF61-BED95005B0C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7" name="Line 56">
          <a:extLst>
            <a:ext uri="{FF2B5EF4-FFF2-40B4-BE49-F238E27FC236}">
              <a16:creationId xmlns:a16="http://schemas.microsoft.com/office/drawing/2014/main" id="{A0B409B8-A683-443D-92E5-214CFD1A815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8" name="Line 57">
          <a:extLst>
            <a:ext uri="{FF2B5EF4-FFF2-40B4-BE49-F238E27FC236}">
              <a16:creationId xmlns:a16="http://schemas.microsoft.com/office/drawing/2014/main" id="{6B670306-6D2B-4FE9-A900-F1FE3E14A90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9" name="Line 58">
          <a:extLst>
            <a:ext uri="{FF2B5EF4-FFF2-40B4-BE49-F238E27FC236}">
              <a16:creationId xmlns:a16="http://schemas.microsoft.com/office/drawing/2014/main" id="{E94BA124-7B45-4F0C-8049-CE490517764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0" name="Line 59">
          <a:extLst>
            <a:ext uri="{FF2B5EF4-FFF2-40B4-BE49-F238E27FC236}">
              <a16:creationId xmlns:a16="http://schemas.microsoft.com/office/drawing/2014/main" id="{9ACA5ADF-62F1-4927-B6AC-8DDB24BA456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1" name="Line 60">
          <a:extLst>
            <a:ext uri="{FF2B5EF4-FFF2-40B4-BE49-F238E27FC236}">
              <a16:creationId xmlns:a16="http://schemas.microsoft.com/office/drawing/2014/main" id="{81C3B02E-49D9-433C-8C3F-3E206C3A4DA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2" name="Line 61">
          <a:extLst>
            <a:ext uri="{FF2B5EF4-FFF2-40B4-BE49-F238E27FC236}">
              <a16:creationId xmlns:a16="http://schemas.microsoft.com/office/drawing/2014/main" id="{E5EE7006-9236-44BA-9B92-99CA2AEBCE4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3" name="Line 62">
          <a:extLst>
            <a:ext uri="{FF2B5EF4-FFF2-40B4-BE49-F238E27FC236}">
              <a16:creationId xmlns:a16="http://schemas.microsoft.com/office/drawing/2014/main" id="{13175A32-C37A-412B-8F16-D7B121379A6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4" name="Line 63">
          <a:extLst>
            <a:ext uri="{FF2B5EF4-FFF2-40B4-BE49-F238E27FC236}">
              <a16:creationId xmlns:a16="http://schemas.microsoft.com/office/drawing/2014/main" id="{6580D6DD-C7B6-43D1-8096-48A9BBC14DE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5" name="Line 64">
          <a:extLst>
            <a:ext uri="{FF2B5EF4-FFF2-40B4-BE49-F238E27FC236}">
              <a16:creationId xmlns:a16="http://schemas.microsoft.com/office/drawing/2014/main" id="{5574E216-E956-44C1-863A-6A4BE045F83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6" name="Line 65">
          <a:extLst>
            <a:ext uri="{FF2B5EF4-FFF2-40B4-BE49-F238E27FC236}">
              <a16:creationId xmlns:a16="http://schemas.microsoft.com/office/drawing/2014/main" id="{2F48CD49-55BD-48A7-86E5-EE59F1F9939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7" name="Line 66">
          <a:extLst>
            <a:ext uri="{FF2B5EF4-FFF2-40B4-BE49-F238E27FC236}">
              <a16:creationId xmlns:a16="http://schemas.microsoft.com/office/drawing/2014/main" id="{7151C8FC-0D0A-4770-9074-C012360C9CC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8" name="Line 67">
          <a:extLst>
            <a:ext uri="{FF2B5EF4-FFF2-40B4-BE49-F238E27FC236}">
              <a16:creationId xmlns:a16="http://schemas.microsoft.com/office/drawing/2014/main" id="{B961A706-FED9-47EA-9C16-FCC331AEBA2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9" name="Line 68">
          <a:extLst>
            <a:ext uri="{FF2B5EF4-FFF2-40B4-BE49-F238E27FC236}">
              <a16:creationId xmlns:a16="http://schemas.microsoft.com/office/drawing/2014/main" id="{0E9D1DE3-B515-4FFE-8E7C-D2C145F8EC8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0" name="Line 69">
          <a:extLst>
            <a:ext uri="{FF2B5EF4-FFF2-40B4-BE49-F238E27FC236}">
              <a16:creationId xmlns:a16="http://schemas.microsoft.com/office/drawing/2014/main" id="{5160EA24-9F79-4D8D-A4AC-37C1AA53116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1" name="Line 70">
          <a:extLst>
            <a:ext uri="{FF2B5EF4-FFF2-40B4-BE49-F238E27FC236}">
              <a16:creationId xmlns:a16="http://schemas.microsoft.com/office/drawing/2014/main" id="{AAA9AA64-27FE-44B2-8838-1725DA04707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2" name="Line 71">
          <a:extLst>
            <a:ext uri="{FF2B5EF4-FFF2-40B4-BE49-F238E27FC236}">
              <a16:creationId xmlns:a16="http://schemas.microsoft.com/office/drawing/2014/main" id="{D93BC879-D0AC-401B-9990-681479D0720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3" name="Line 72">
          <a:extLst>
            <a:ext uri="{FF2B5EF4-FFF2-40B4-BE49-F238E27FC236}">
              <a16:creationId xmlns:a16="http://schemas.microsoft.com/office/drawing/2014/main" id="{77D6FA0D-0FED-4B78-AE11-77ADF60D9E1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4" name="Line 73">
          <a:extLst>
            <a:ext uri="{FF2B5EF4-FFF2-40B4-BE49-F238E27FC236}">
              <a16:creationId xmlns:a16="http://schemas.microsoft.com/office/drawing/2014/main" id="{4306E119-A9E9-4335-BBC4-F70BD0ADEFC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5" name="Line 74">
          <a:extLst>
            <a:ext uri="{FF2B5EF4-FFF2-40B4-BE49-F238E27FC236}">
              <a16:creationId xmlns:a16="http://schemas.microsoft.com/office/drawing/2014/main" id="{3CF5E85F-A8FA-4ED5-B14A-2EFD6E0270D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6" name="Line 75">
          <a:extLst>
            <a:ext uri="{FF2B5EF4-FFF2-40B4-BE49-F238E27FC236}">
              <a16:creationId xmlns:a16="http://schemas.microsoft.com/office/drawing/2014/main" id="{8010F49D-1398-4730-8632-DF128AEE5C6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7" name="Line 76">
          <a:extLst>
            <a:ext uri="{FF2B5EF4-FFF2-40B4-BE49-F238E27FC236}">
              <a16:creationId xmlns:a16="http://schemas.microsoft.com/office/drawing/2014/main" id="{92ACBFEA-1EF0-4B40-A59C-19D31338471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8" name="Line 77">
          <a:extLst>
            <a:ext uri="{FF2B5EF4-FFF2-40B4-BE49-F238E27FC236}">
              <a16:creationId xmlns:a16="http://schemas.microsoft.com/office/drawing/2014/main" id="{C3F1B3CD-FE9D-40D9-9E79-768A7B71C04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79" name="Line 78">
          <a:extLst>
            <a:ext uri="{FF2B5EF4-FFF2-40B4-BE49-F238E27FC236}">
              <a16:creationId xmlns:a16="http://schemas.microsoft.com/office/drawing/2014/main" id="{9F35C008-C03B-4DEF-B880-3F144E90E19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0" name="Line 79">
          <a:extLst>
            <a:ext uri="{FF2B5EF4-FFF2-40B4-BE49-F238E27FC236}">
              <a16:creationId xmlns:a16="http://schemas.microsoft.com/office/drawing/2014/main" id="{B7C0E199-2D2C-42D6-A398-86ED0F2A7AF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1" name="Line 80">
          <a:extLst>
            <a:ext uri="{FF2B5EF4-FFF2-40B4-BE49-F238E27FC236}">
              <a16:creationId xmlns:a16="http://schemas.microsoft.com/office/drawing/2014/main" id="{D8497D84-C931-4B8A-AD8A-7BAEF5C70EA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2" name="Line 81">
          <a:extLst>
            <a:ext uri="{FF2B5EF4-FFF2-40B4-BE49-F238E27FC236}">
              <a16:creationId xmlns:a16="http://schemas.microsoft.com/office/drawing/2014/main" id="{7DB2B21F-6901-4694-AF7F-0C8D0D02DEE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3" name="Line 82">
          <a:extLst>
            <a:ext uri="{FF2B5EF4-FFF2-40B4-BE49-F238E27FC236}">
              <a16:creationId xmlns:a16="http://schemas.microsoft.com/office/drawing/2014/main" id="{F7FBABF3-4101-4144-BDF3-4A241596DAD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4" name="Line 83">
          <a:extLst>
            <a:ext uri="{FF2B5EF4-FFF2-40B4-BE49-F238E27FC236}">
              <a16:creationId xmlns:a16="http://schemas.microsoft.com/office/drawing/2014/main" id="{37E7F83A-1382-4619-A8A3-AB48E7C8D76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5" name="Line 84">
          <a:extLst>
            <a:ext uri="{FF2B5EF4-FFF2-40B4-BE49-F238E27FC236}">
              <a16:creationId xmlns:a16="http://schemas.microsoft.com/office/drawing/2014/main" id="{A8D6415B-1793-4F27-B482-D257FE2F2CE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6" name="Line 85">
          <a:extLst>
            <a:ext uri="{FF2B5EF4-FFF2-40B4-BE49-F238E27FC236}">
              <a16:creationId xmlns:a16="http://schemas.microsoft.com/office/drawing/2014/main" id="{351C3CBE-AD6B-442D-9441-644FB8FD9F6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7" name="Line 86">
          <a:extLst>
            <a:ext uri="{FF2B5EF4-FFF2-40B4-BE49-F238E27FC236}">
              <a16:creationId xmlns:a16="http://schemas.microsoft.com/office/drawing/2014/main" id="{5B8536F8-278D-4BAC-B839-5E8DAAE65A8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8" name="Line 87">
          <a:extLst>
            <a:ext uri="{FF2B5EF4-FFF2-40B4-BE49-F238E27FC236}">
              <a16:creationId xmlns:a16="http://schemas.microsoft.com/office/drawing/2014/main" id="{F9E6F40F-543B-42B7-AC2F-F87FEA64E31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9" name="Line 88">
          <a:extLst>
            <a:ext uri="{FF2B5EF4-FFF2-40B4-BE49-F238E27FC236}">
              <a16:creationId xmlns:a16="http://schemas.microsoft.com/office/drawing/2014/main" id="{4C951DFE-1E9B-4952-8030-37B0EC37C60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0" name="Line 89">
          <a:extLst>
            <a:ext uri="{FF2B5EF4-FFF2-40B4-BE49-F238E27FC236}">
              <a16:creationId xmlns:a16="http://schemas.microsoft.com/office/drawing/2014/main" id="{363AD918-038C-463A-9551-86E1BACEE25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1" name="Line 90">
          <a:extLst>
            <a:ext uri="{FF2B5EF4-FFF2-40B4-BE49-F238E27FC236}">
              <a16:creationId xmlns:a16="http://schemas.microsoft.com/office/drawing/2014/main" id="{8BC67531-BF3C-4284-BB2F-87747E4FF9B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2" name="Line 91">
          <a:extLst>
            <a:ext uri="{FF2B5EF4-FFF2-40B4-BE49-F238E27FC236}">
              <a16:creationId xmlns:a16="http://schemas.microsoft.com/office/drawing/2014/main" id="{EEA9E400-E3ED-4A04-80AF-68E881F56DA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3" name="Line 92">
          <a:extLst>
            <a:ext uri="{FF2B5EF4-FFF2-40B4-BE49-F238E27FC236}">
              <a16:creationId xmlns:a16="http://schemas.microsoft.com/office/drawing/2014/main" id="{45708E8D-039A-422A-A857-556666623DC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4" name="Line 93">
          <a:extLst>
            <a:ext uri="{FF2B5EF4-FFF2-40B4-BE49-F238E27FC236}">
              <a16:creationId xmlns:a16="http://schemas.microsoft.com/office/drawing/2014/main" id="{0E1D2554-C1CE-4822-9EE0-55A2EC4601C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5" name="Line 94">
          <a:extLst>
            <a:ext uri="{FF2B5EF4-FFF2-40B4-BE49-F238E27FC236}">
              <a16:creationId xmlns:a16="http://schemas.microsoft.com/office/drawing/2014/main" id="{FE90A949-2FC6-4846-84EE-A86C210431C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6" name="Line 95">
          <a:extLst>
            <a:ext uri="{FF2B5EF4-FFF2-40B4-BE49-F238E27FC236}">
              <a16:creationId xmlns:a16="http://schemas.microsoft.com/office/drawing/2014/main" id="{D6C53D63-253B-4B30-B716-C6111F6C347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7" name="Line 96">
          <a:extLst>
            <a:ext uri="{FF2B5EF4-FFF2-40B4-BE49-F238E27FC236}">
              <a16:creationId xmlns:a16="http://schemas.microsoft.com/office/drawing/2014/main" id="{07024EE0-259D-455B-9EFB-D1DDED47B1D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8" name="Line 97">
          <a:extLst>
            <a:ext uri="{FF2B5EF4-FFF2-40B4-BE49-F238E27FC236}">
              <a16:creationId xmlns:a16="http://schemas.microsoft.com/office/drawing/2014/main" id="{2BB715E8-EF3F-4B08-9FF1-5491C0A7A6D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99" name="Line 98">
          <a:extLst>
            <a:ext uri="{FF2B5EF4-FFF2-40B4-BE49-F238E27FC236}">
              <a16:creationId xmlns:a16="http://schemas.microsoft.com/office/drawing/2014/main" id="{956452BC-9D19-46C2-B57B-06B5D61A7C2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0" name="Line 99">
          <a:extLst>
            <a:ext uri="{FF2B5EF4-FFF2-40B4-BE49-F238E27FC236}">
              <a16:creationId xmlns:a16="http://schemas.microsoft.com/office/drawing/2014/main" id="{2922A77D-5BD5-4F19-A313-B6F1923F96B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1" name="Line 100">
          <a:extLst>
            <a:ext uri="{FF2B5EF4-FFF2-40B4-BE49-F238E27FC236}">
              <a16:creationId xmlns:a16="http://schemas.microsoft.com/office/drawing/2014/main" id="{7C3D4143-4BFE-4B2B-8CEB-771BB8BEE08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" name="Line 101">
          <a:extLst>
            <a:ext uri="{FF2B5EF4-FFF2-40B4-BE49-F238E27FC236}">
              <a16:creationId xmlns:a16="http://schemas.microsoft.com/office/drawing/2014/main" id="{9D2E19EB-E541-4A34-84D3-8AC399DB392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" name="Line 102">
          <a:extLst>
            <a:ext uri="{FF2B5EF4-FFF2-40B4-BE49-F238E27FC236}">
              <a16:creationId xmlns:a16="http://schemas.microsoft.com/office/drawing/2014/main" id="{AC6187CF-6A71-48CF-AD4D-21783694B63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" name="Line 103">
          <a:extLst>
            <a:ext uri="{FF2B5EF4-FFF2-40B4-BE49-F238E27FC236}">
              <a16:creationId xmlns:a16="http://schemas.microsoft.com/office/drawing/2014/main" id="{12DFC718-9614-415A-AD4B-BBD5C697819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" name="Line 104">
          <a:extLst>
            <a:ext uri="{FF2B5EF4-FFF2-40B4-BE49-F238E27FC236}">
              <a16:creationId xmlns:a16="http://schemas.microsoft.com/office/drawing/2014/main" id="{25DCFFB4-A834-4DD6-8DCC-B9622814731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" name="Line 105">
          <a:extLst>
            <a:ext uri="{FF2B5EF4-FFF2-40B4-BE49-F238E27FC236}">
              <a16:creationId xmlns:a16="http://schemas.microsoft.com/office/drawing/2014/main" id="{36E70720-E93F-4E4B-A39D-A0AEFE1B599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" name="Line 106">
          <a:extLst>
            <a:ext uri="{FF2B5EF4-FFF2-40B4-BE49-F238E27FC236}">
              <a16:creationId xmlns:a16="http://schemas.microsoft.com/office/drawing/2014/main" id="{E6DB087F-D0F4-486B-951E-443938A2007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" name="Line 107">
          <a:extLst>
            <a:ext uri="{FF2B5EF4-FFF2-40B4-BE49-F238E27FC236}">
              <a16:creationId xmlns:a16="http://schemas.microsoft.com/office/drawing/2014/main" id="{C2690465-7423-40B0-A25F-3E1854444C5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" name="Line 108">
          <a:extLst>
            <a:ext uri="{FF2B5EF4-FFF2-40B4-BE49-F238E27FC236}">
              <a16:creationId xmlns:a16="http://schemas.microsoft.com/office/drawing/2014/main" id="{A37C9FE4-3CF5-4F4C-A32F-545D68BAD1B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" name="Line 109">
          <a:extLst>
            <a:ext uri="{FF2B5EF4-FFF2-40B4-BE49-F238E27FC236}">
              <a16:creationId xmlns:a16="http://schemas.microsoft.com/office/drawing/2014/main" id="{05073ED5-C6EC-4E80-B742-FA60AE8C501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" name="Line 110">
          <a:extLst>
            <a:ext uri="{FF2B5EF4-FFF2-40B4-BE49-F238E27FC236}">
              <a16:creationId xmlns:a16="http://schemas.microsoft.com/office/drawing/2014/main" id="{CFDB93C1-6FB7-467E-9273-BCBD684F6A5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" name="Line 111">
          <a:extLst>
            <a:ext uri="{FF2B5EF4-FFF2-40B4-BE49-F238E27FC236}">
              <a16:creationId xmlns:a16="http://schemas.microsoft.com/office/drawing/2014/main" id="{1BAA307A-359F-4740-9CD9-D9021F32212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3" name="Line 112">
          <a:extLst>
            <a:ext uri="{FF2B5EF4-FFF2-40B4-BE49-F238E27FC236}">
              <a16:creationId xmlns:a16="http://schemas.microsoft.com/office/drawing/2014/main" id="{D3444ABC-634B-4888-8BB7-AC00AB33F99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4" name="Line 113">
          <a:extLst>
            <a:ext uri="{FF2B5EF4-FFF2-40B4-BE49-F238E27FC236}">
              <a16:creationId xmlns:a16="http://schemas.microsoft.com/office/drawing/2014/main" id="{9BEFB97D-B5AF-433E-9FDC-61F492B964E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5" name="Line 114">
          <a:extLst>
            <a:ext uri="{FF2B5EF4-FFF2-40B4-BE49-F238E27FC236}">
              <a16:creationId xmlns:a16="http://schemas.microsoft.com/office/drawing/2014/main" id="{E9F80DED-E420-490F-B6CE-3A8E73C304C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6" name="Line 115">
          <a:extLst>
            <a:ext uri="{FF2B5EF4-FFF2-40B4-BE49-F238E27FC236}">
              <a16:creationId xmlns:a16="http://schemas.microsoft.com/office/drawing/2014/main" id="{D087A923-E438-4D9C-80B7-BD0F24A0C55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7" name="Line 116">
          <a:extLst>
            <a:ext uri="{FF2B5EF4-FFF2-40B4-BE49-F238E27FC236}">
              <a16:creationId xmlns:a16="http://schemas.microsoft.com/office/drawing/2014/main" id="{06D7B0DF-6F10-4A12-83D6-3B37F2DD86C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8" name="Line 117">
          <a:extLst>
            <a:ext uri="{FF2B5EF4-FFF2-40B4-BE49-F238E27FC236}">
              <a16:creationId xmlns:a16="http://schemas.microsoft.com/office/drawing/2014/main" id="{36CF12A4-F63B-4479-A938-76A8847BF16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9" name="Line 118">
          <a:extLst>
            <a:ext uri="{FF2B5EF4-FFF2-40B4-BE49-F238E27FC236}">
              <a16:creationId xmlns:a16="http://schemas.microsoft.com/office/drawing/2014/main" id="{64A8277A-0634-4975-ADEB-3B236FF2626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0" name="Line 119">
          <a:extLst>
            <a:ext uri="{FF2B5EF4-FFF2-40B4-BE49-F238E27FC236}">
              <a16:creationId xmlns:a16="http://schemas.microsoft.com/office/drawing/2014/main" id="{DAE778EC-15C3-4630-B66E-BA383BE1B13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1" name="Line 120">
          <a:extLst>
            <a:ext uri="{FF2B5EF4-FFF2-40B4-BE49-F238E27FC236}">
              <a16:creationId xmlns:a16="http://schemas.microsoft.com/office/drawing/2014/main" id="{1197CC0D-EE23-449D-BF1C-209900C513D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2" name="Line 121">
          <a:extLst>
            <a:ext uri="{FF2B5EF4-FFF2-40B4-BE49-F238E27FC236}">
              <a16:creationId xmlns:a16="http://schemas.microsoft.com/office/drawing/2014/main" id="{1EC01B79-B5BE-4376-8241-521B02C4410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3" name="Line 122">
          <a:extLst>
            <a:ext uri="{FF2B5EF4-FFF2-40B4-BE49-F238E27FC236}">
              <a16:creationId xmlns:a16="http://schemas.microsoft.com/office/drawing/2014/main" id="{BF2D416C-9020-45B6-9954-94829439471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4" name="Line 123">
          <a:extLst>
            <a:ext uri="{FF2B5EF4-FFF2-40B4-BE49-F238E27FC236}">
              <a16:creationId xmlns:a16="http://schemas.microsoft.com/office/drawing/2014/main" id="{C7CA592B-9ABD-4269-A3B6-2C5BB4E3F8A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5" name="Line 124">
          <a:extLst>
            <a:ext uri="{FF2B5EF4-FFF2-40B4-BE49-F238E27FC236}">
              <a16:creationId xmlns:a16="http://schemas.microsoft.com/office/drawing/2014/main" id="{661A54A4-8146-4DA2-9609-378C25F9D44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6" name="Line 125">
          <a:extLst>
            <a:ext uri="{FF2B5EF4-FFF2-40B4-BE49-F238E27FC236}">
              <a16:creationId xmlns:a16="http://schemas.microsoft.com/office/drawing/2014/main" id="{4DA3ECBA-40F3-4B6F-834D-1376FAB8A37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7" name="Line 126">
          <a:extLst>
            <a:ext uri="{FF2B5EF4-FFF2-40B4-BE49-F238E27FC236}">
              <a16:creationId xmlns:a16="http://schemas.microsoft.com/office/drawing/2014/main" id="{9654F66B-8E24-491E-A536-1BB65F1834C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8" name="Line 127">
          <a:extLst>
            <a:ext uri="{FF2B5EF4-FFF2-40B4-BE49-F238E27FC236}">
              <a16:creationId xmlns:a16="http://schemas.microsoft.com/office/drawing/2014/main" id="{E75F1663-AAAD-414A-A2FB-5135098E784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29" name="Line 128">
          <a:extLst>
            <a:ext uri="{FF2B5EF4-FFF2-40B4-BE49-F238E27FC236}">
              <a16:creationId xmlns:a16="http://schemas.microsoft.com/office/drawing/2014/main" id="{9154DC64-921A-4C8A-9975-FB0370348D8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0" name="Line 129">
          <a:extLst>
            <a:ext uri="{FF2B5EF4-FFF2-40B4-BE49-F238E27FC236}">
              <a16:creationId xmlns:a16="http://schemas.microsoft.com/office/drawing/2014/main" id="{424B496D-1ADD-4E1C-92C0-A8A90AEF4E4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1" name="Line 130">
          <a:extLst>
            <a:ext uri="{FF2B5EF4-FFF2-40B4-BE49-F238E27FC236}">
              <a16:creationId xmlns:a16="http://schemas.microsoft.com/office/drawing/2014/main" id="{0B43CB80-7813-4ABD-BB41-1C85CB781DE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2" name="Line 131">
          <a:extLst>
            <a:ext uri="{FF2B5EF4-FFF2-40B4-BE49-F238E27FC236}">
              <a16:creationId xmlns:a16="http://schemas.microsoft.com/office/drawing/2014/main" id="{46A601A3-3031-40D7-AF5F-CC49D403ABF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3" name="Line 132">
          <a:extLst>
            <a:ext uri="{FF2B5EF4-FFF2-40B4-BE49-F238E27FC236}">
              <a16:creationId xmlns:a16="http://schemas.microsoft.com/office/drawing/2014/main" id="{0C9517B1-7161-4DBB-A82C-49BCFAEE6FC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4" name="Line 133">
          <a:extLst>
            <a:ext uri="{FF2B5EF4-FFF2-40B4-BE49-F238E27FC236}">
              <a16:creationId xmlns:a16="http://schemas.microsoft.com/office/drawing/2014/main" id="{5F9EA570-8A3F-4043-B690-46CE1860510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5" name="Line 134">
          <a:extLst>
            <a:ext uri="{FF2B5EF4-FFF2-40B4-BE49-F238E27FC236}">
              <a16:creationId xmlns:a16="http://schemas.microsoft.com/office/drawing/2014/main" id="{5294914C-D43C-4055-84A9-5411ADAAC12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6" name="Line 135">
          <a:extLst>
            <a:ext uri="{FF2B5EF4-FFF2-40B4-BE49-F238E27FC236}">
              <a16:creationId xmlns:a16="http://schemas.microsoft.com/office/drawing/2014/main" id="{50B59F5A-A2B6-47F4-8C9D-F4541C059F7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7" name="Line 136">
          <a:extLst>
            <a:ext uri="{FF2B5EF4-FFF2-40B4-BE49-F238E27FC236}">
              <a16:creationId xmlns:a16="http://schemas.microsoft.com/office/drawing/2014/main" id="{63B83DF8-AE9F-4267-809A-5BA58DC105F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8" name="Line 137">
          <a:extLst>
            <a:ext uri="{FF2B5EF4-FFF2-40B4-BE49-F238E27FC236}">
              <a16:creationId xmlns:a16="http://schemas.microsoft.com/office/drawing/2014/main" id="{DA560979-9D34-4A4C-98FA-CF1850610C1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39" name="Line 138">
          <a:extLst>
            <a:ext uri="{FF2B5EF4-FFF2-40B4-BE49-F238E27FC236}">
              <a16:creationId xmlns:a16="http://schemas.microsoft.com/office/drawing/2014/main" id="{5E20CEC4-8A2D-4464-99F6-E851FDCCE1C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0" name="Line 139">
          <a:extLst>
            <a:ext uri="{FF2B5EF4-FFF2-40B4-BE49-F238E27FC236}">
              <a16:creationId xmlns:a16="http://schemas.microsoft.com/office/drawing/2014/main" id="{1AA3ED44-AAEE-40C6-A96F-5D8526CF0D6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1" name="Line 140">
          <a:extLst>
            <a:ext uri="{FF2B5EF4-FFF2-40B4-BE49-F238E27FC236}">
              <a16:creationId xmlns:a16="http://schemas.microsoft.com/office/drawing/2014/main" id="{ABBC28FF-B938-4E0C-A8CB-3576F245074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2" name="Line 141">
          <a:extLst>
            <a:ext uri="{FF2B5EF4-FFF2-40B4-BE49-F238E27FC236}">
              <a16:creationId xmlns:a16="http://schemas.microsoft.com/office/drawing/2014/main" id="{32E07891-579B-4DFE-9C33-519CB170E03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3" name="Line 142">
          <a:extLst>
            <a:ext uri="{FF2B5EF4-FFF2-40B4-BE49-F238E27FC236}">
              <a16:creationId xmlns:a16="http://schemas.microsoft.com/office/drawing/2014/main" id="{3D8409E1-9BEC-4D47-8133-B8080EA0DB7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4" name="Line 143">
          <a:extLst>
            <a:ext uri="{FF2B5EF4-FFF2-40B4-BE49-F238E27FC236}">
              <a16:creationId xmlns:a16="http://schemas.microsoft.com/office/drawing/2014/main" id="{3D4B46C3-F48C-4E66-9457-ACEFB8FAC1D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5" name="Line 144">
          <a:extLst>
            <a:ext uri="{FF2B5EF4-FFF2-40B4-BE49-F238E27FC236}">
              <a16:creationId xmlns:a16="http://schemas.microsoft.com/office/drawing/2014/main" id="{C1282C4F-8327-4AE1-8051-411A28BFAA7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6" name="Line 145">
          <a:extLst>
            <a:ext uri="{FF2B5EF4-FFF2-40B4-BE49-F238E27FC236}">
              <a16:creationId xmlns:a16="http://schemas.microsoft.com/office/drawing/2014/main" id="{F8BE37CF-AFE1-42CA-8693-F33D2A45D82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7" name="Line 146">
          <a:extLst>
            <a:ext uri="{FF2B5EF4-FFF2-40B4-BE49-F238E27FC236}">
              <a16:creationId xmlns:a16="http://schemas.microsoft.com/office/drawing/2014/main" id="{B069AB20-874A-4039-A024-D82ADE335DB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8" name="Line 147">
          <a:extLst>
            <a:ext uri="{FF2B5EF4-FFF2-40B4-BE49-F238E27FC236}">
              <a16:creationId xmlns:a16="http://schemas.microsoft.com/office/drawing/2014/main" id="{F9D439B1-003B-43D4-8A63-2A9D89A1946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49" name="Line 148">
          <a:extLst>
            <a:ext uri="{FF2B5EF4-FFF2-40B4-BE49-F238E27FC236}">
              <a16:creationId xmlns:a16="http://schemas.microsoft.com/office/drawing/2014/main" id="{878062EC-7736-46C8-A88B-D3AF56442221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0" name="Line 149">
          <a:extLst>
            <a:ext uri="{FF2B5EF4-FFF2-40B4-BE49-F238E27FC236}">
              <a16:creationId xmlns:a16="http://schemas.microsoft.com/office/drawing/2014/main" id="{FD5CC5B5-D776-46DD-8467-399589286B8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1" name="Line 150">
          <a:extLst>
            <a:ext uri="{FF2B5EF4-FFF2-40B4-BE49-F238E27FC236}">
              <a16:creationId xmlns:a16="http://schemas.microsoft.com/office/drawing/2014/main" id="{74F3E649-DB27-4257-BD76-436D4406072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2" name="Line 151">
          <a:extLst>
            <a:ext uri="{FF2B5EF4-FFF2-40B4-BE49-F238E27FC236}">
              <a16:creationId xmlns:a16="http://schemas.microsoft.com/office/drawing/2014/main" id="{8C9BF59E-BF9D-4B2E-830A-0A7CF84FE2B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3" name="Line 152">
          <a:extLst>
            <a:ext uri="{FF2B5EF4-FFF2-40B4-BE49-F238E27FC236}">
              <a16:creationId xmlns:a16="http://schemas.microsoft.com/office/drawing/2014/main" id="{FBC817B9-49E0-46A0-A13E-A12514F3756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4" name="Line 153">
          <a:extLst>
            <a:ext uri="{FF2B5EF4-FFF2-40B4-BE49-F238E27FC236}">
              <a16:creationId xmlns:a16="http://schemas.microsoft.com/office/drawing/2014/main" id="{90A42643-4F93-4BE1-94D8-DCB20CD6044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5" name="Line 154">
          <a:extLst>
            <a:ext uri="{FF2B5EF4-FFF2-40B4-BE49-F238E27FC236}">
              <a16:creationId xmlns:a16="http://schemas.microsoft.com/office/drawing/2014/main" id="{7671E3AD-3E95-4753-BB81-E8AD7A40945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6" name="Line 155">
          <a:extLst>
            <a:ext uri="{FF2B5EF4-FFF2-40B4-BE49-F238E27FC236}">
              <a16:creationId xmlns:a16="http://schemas.microsoft.com/office/drawing/2014/main" id="{8AD89F96-8C1D-4038-A7C6-BDA50D41259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7" name="Line 156">
          <a:extLst>
            <a:ext uri="{FF2B5EF4-FFF2-40B4-BE49-F238E27FC236}">
              <a16:creationId xmlns:a16="http://schemas.microsoft.com/office/drawing/2014/main" id="{596A97F8-67B4-4329-92E5-8A25108D2D6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8" name="Line 157">
          <a:extLst>
            <a:ext uri="{FF2B5EF4-FFF2-40B4-BE49-F238E27FC236}">
              <a16:creationId xmlns:a16="http://schemas.microsoft.com/office/drawing/2014/main" id="{4F1F69A2-1C24-4582-AF38-03F928F9566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59" name="Line 158">
          <a:extLst>
            <a:ext uri="{FF2B5EF4-FFF2-40B4-BE49-F238E27FC236}">
              <a16:creationId xmlns:a16="http://schemas.microsoft.com/office/drawing/2014/main" id="{B1E97539-E16B-4062-AB4C-54E3CD190B8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0" name="Line 159">
          <a:extLst>
            <a:ext uri="{FF2B5EF4-FFF2-40B4-BE49-F238E27FC236}">
              <a16:creationId xmlns:a16="http://schemas.microsoft.com/office/drawing/2014/main" id="{122B13EC-BFD3-4885-8D6A-E66AB66FF95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1" name="Line 160">
          <a:extLst>
            <a:ext uri="{FF2B5EF4-FFF2-40B4-BE49-F238E27FC236}">
              <a16:creationId xmlns:a16="http://schemas.microsoft.com/office/drawing/2014/main" id="{0FE937EC-1F37-4D8A-BC5F-56035B9ED43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2" name="Line 161">
          <a:extLst>
            <a:ext uri="{FF2B5EF4-FFF2-40B4-BE49-F238E27FC236}">
              <a16:creationId xmlns:a16="http://schemas.microsoft.com/office/drawing/2014/main" id="{8B58F3CC-3672-4EEF-BCF3-39B97F46C39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3" name="Line 162">
          <a:extLst>
            <a:ext uri="{FF2B5EF4-FFF2-40B4-BE49-F238E27FC236}">
              <a16:creationId xmlns:a16="http://schemas.microsoft.com/office/drawing/2014/main" id="{90A99326-C295-43D9-80B1-5B5763DBAA0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4" name="Line 163">
          <a:extLst>
            <a:ext uri="{FF2B5EF4-FFF2-40B4-BE49-F238E27FC236}">
              <a16:creationId xmlns:a16="http://schemas.microsoft.com/office/drawing/2014/main" id="{B2427101-8E20-40FA-AA87-82B9A410C74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5" name="Line 164">
          <a:extLst>
            <a:ext uri="{FF2B5EF4-FFF2-40B4-BE49-F238E27FC236}">
              <a16:creationId xmlns:a16="http://schemas.microsoft.com/office/drawing/2014/main" id="{42A9366D-8B6C-43D8-9712-EA760153BEE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6" name="Line 165">
          <a:extLst>
            <a:ext uri="{FF2B5EF4-FFF2-40B4-BE49-F238E27FC236}">
              <a16:creationId xmlns:a16="http://schemas.microsoft.com/office/drawing/2014/main" id="{632093D9-363D-418E-B2FC-4843BB8F859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7" name="Line 166">
          <a:extLst>
            <a:ext uri="{FF2B5EF4-FFF2-40B4-BE49-F238E27FC236}">
              <a16:creationId xmlns:a16="http://schemas.microsoft.com/office/drawing/2014/main" id="{6CA14D3C-28EB-4D96-90DD-2EB05EBFFD9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8" name="Line 167">
          <a:extLst>
            <a:ext uri="{FF2B5EF4-FFF2-40B4-BE49-F238E27FC236}">
              <a16:creationId xmlns:a16="http://schemas.microsoft.com/office/drawing/2014/main" id="{1FD3CFA9-FA75-403B-A599-12212442FB3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69" name="Line 168">
          <a:extLst>
            <a:ext uri="{FF2B5EF4-FFF2-40B4-BE49-F238E27FC236}">
              <a16:creationId xmlns:a16="http://schemas.microsoft.com/office/drawing/2014/main" id="{27E6DB8C-4769-49A8-BF8B-4CE27846633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0" name="Line 169">
          <a:extLst>
            <a:ext uri="{FF2B5EF4-FFF2-40B4-BE49-F238E27FC236}">
              <a16:creationId xmlns:a16="http://schemas.microsoft.com/office/drawing/2014/main" id="{EEDEEBB1-DFFA-4EEB-AD12-97C76697A2B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1" name="Line 170">
          <a:extLst>
            <a:ext uri="{FF2B5EF4-FFF2-40B4-BE49-F238E27FC236}">
              <a16:creationId xmlns:a16="http://schemas.microsoft.com/office/drawing/2014/main" id="{9465DCAF-29FA-4ADC-90EA-BAE9B57F7D0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2" name="Line 171">
          <a:extLst>
            <a:ext uri="{FF2B5EF4-FFF2-40B4-BE49-F238E27FC236}">
              <a16:creationId xmlns:a16="http://schemas.microsoft.com/office/drawing/2014/main" id="{A745FA69-A186-4C2F-B6FA-4D2119779EB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3" name="Line 172">
          <a:extLst>
            <a:ext uri="{FF2B5EF4-FFF2-40B4-BE49-F238E27FC236}">
              <a16:creationId xmlns:a16="http://schemas.microsoft.com/office/drawing/2014/main" id="{243DE0B2-4572-44B1-A98E-B0DDFFC39B6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4" name="Line 173">
          <a:extLst>
            <a:ext uri="{FF2B5EF4-FFF2-40B4-BE49-F238E27FC236}">
              <a16:creationId xmlns:a16="http://schemas.microsoft.com/office/drawing/2014/main" id="{2DAE577E-4F0E-47B7-8151-525F77A80A4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5" name="Line 174">
          <a:extLst>
            <a:ext uri="{FF2B5EF4-FFF2-40B4-BE49-F238E27FC236}">
              <a16:creationId xmlns:a16="http://schemas.microsoft.com/office/drawing/2014/main" id="{0EE1583F-7C1D-4237-AA7C-7B73D35C499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6" name="Line 175">
          <a:extLst>
            <a:ext uri="{FF2B5EF4-FFF2-40B4-BE49-F238E27FC236}">
              <a16:creationId xmlns:a16="http://schemas.microsoft.com/office/drawing/2014/main" id="{3D9B4A74-DB33-484D-9315-6C329FBA7DA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7" name="Line 176">
          <a:extLst>
            <a:ext uri="{FF2B5EF4-FFF2-40B4-BE49-F238E27FC236}">
              <a16:creationId xmlns:a16="http://schemas.microsoft.com/office/drawing/2014/main" id="{8A9D517A-7684-4494-86F0-BAA3E2018AA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8" name="Line 177">
          <a:extLst>
            <a:ext uri="{FF2B5EF4-FFF2-40B4-BE49-F238E27FC236}">
              <a16:creationId xmlns:a16="http://schemas.microsoft.com/office/drawing/2014/main" id="{DA864461-1997-47ED-8A24-34CAED15A48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79" name="Line 178">
          <a:extLst>
            <a:ext uri="{FF2B5EF4-FFF2-40B4-BE49-F238E27FC236}">
              <a16:creationId xmlns:a16="http://schemas.microsoft.com/office/drawing/2014/main" id="{C0A2A634-0F18-4001-B4BF-F152D74DABF6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0" name="Line 179">
          <a:extLst>
            <a:ext uri="{FF2B5EF4-FFF2-40B4-BE49-F238E27FC236}">
              <a16:creationId xmlns:a16="http://schemas.microsoft.com/office/drawing/2014/main" id="{83082B53-52A7-4494-B3EC-E617AEA01DB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1" name="Line 180">
          <a:extLst>
            <a:ext uri="{FF2B5EF4-FFF2-40B4-BE49-F238E27FC236}">
              <a16:creationId xmlns:a16="http://schemas.microsoft.com/office/drawing/2014/main" id="{2B624900-1AA9-4896-9A94-318120B7B62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2" name="Line 541">
          <a:extLst>
            <a:ext uri="{FF2B5EF4-FFF2-40B4-BE49-F238E27FC236}">
              <a16:creationId xmlns:a16="http://schemas.microsoft.com/office/drawing/2014/main" id="{1D85B1BC-4BDD-42E3-90DC-7A14E16B0C8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3" name="Line 542">
          <a:extLst>
            <a:ext uri="{FF2B5EF4-FFF2-40B4-BE49-F238E27FC236}">
              <a16:creationId xmlns:a16="http://schemas.microsoft.com/office/drawing/2014/main" id="{05B0BEF8-7B0D-4B05-820F-0FFF26AE90C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4" name="Line 543">
          <a:extLst>
            <a:ext uri="{FF2B5EF4-FFF2-40B4-BE49-F238E27FC236}">
              <a16:creationId xmlns:a16="http://schemas.microsoft.com/office/drawing/2014/main" id="{7B0B5E06-963A-4D37-BAE9-1401C957239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5" name="Line 544">
          <a:extLst>
            <a:ext uri="{FF2B5EF4-FFF2-40B4-BE49-F238E27FC236}">
              <a16:creationId xmlns:a16="http://schemas.microsoft.com/office/drawing/2014/main" id="{D9EC188A-0841-423E-B395-862DC2E1183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6" name="Line 545">
          <a:extLst>
            <a:ext uri="{FF2B5EF4-FFF2-40B4-BE49-F238E27FC236}">
              <a16:creationId xmlns:a16="http://schemas.microsoft.com/office/drawing/2014/main" id="{79F54A17-5CE5-496D-9841-256E82BEB51A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7" name="Line 546">
          <a:extLst>
            <a:ext uri="{FF2B5EF4-FFF2-40B4-BE49-F238E27FC236}">
              <a16:creationId xmlns:a16="http://schemas.microsoft.com/office/drawing/2014/main" id="{FF102969-2D20-4E06-92B9-B1488658FA4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8" name="Line 547">
          <a:extLst>
            <a:ext uri="{FF2B5EF4-FFF2-40B4-BE49-F238E27FC236}">
              <a16:creationId xmlns:a16="http://schemas.microsoft.com/office/drawing/2014/main" id="{C43AFDFA-FD3C-48F1-8F5F-ED0AE936C60D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89" name="Line 548">
          <a:extLst>
            <a:ext uri="{FF2B5EF4-FFF2-40B4-BE49-F238E27FC236}">
              <a16:creationId xmlns:a16="http://schemas.microsoft.com/office/drawing/2014/main" id="{C90EB790-5EAD-4203-9E6B-3C4E6420B38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0" name="Line 549">
          <a:extLst>
            <a:ext uri="{FF2B5EF4-FFF2-40B4-BE49-F238E27FC236}">
              <a16:creationId xmlns:a16="http://schemas.microsoft.com/office/drawing/2014/main" id="{C64A947F-66EA-469D-A72F-696BF3347C6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1" name="Line 550">
          <a:extLst>
            <a:ext uri="{FF2B5EF4-FFF2-40B4-BE49-F238E27FC236}">
              <a16:creationId xmlns:a16="http://schemas.microsoft.com/office/drawing/2014/main" id="{7F8B748D-7C7B-4812-A160-09E436F70A2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2" name="Line 551">
          <a:extLst>
            <a:ext uri="{FF2B5EF4-FFF2-40B4-BE49-F238E27FC236}">
              <a16:creationId xmlns:a16="http://schemas.microsoft.com/office/drawing/2014/main" id="{6EBA2460-F878-4096-8A48-84121A18157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3" name="Line 552">
          <a:extLst>
            <a:ext uri="{FF2B5EF4-FFF2-40B4-BE49-F238E27FC236}">
              <a16:creationId xmlns:a16="http://schemas.microsoft.com/office/drawing/2014/main" id="{F692A291-69B0-4440-82D7-54F160E95618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4" name="Line 553">
          <a:extLst>
            <a:ext uri="{FF2B5EF4-FFF2-40B4-BE49-F238E27FC236}">
              <a16:creationId xmlns:a16="http://schemas.microsoft.com/office/drawing/2014/main" id="{37EABAC0-8B6D-458A-BB43-F43CF5CC9F3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5" name="Line 554">
          <a:extLst>
            <a:ext uri="{FF2B5EF4-FFF2-40B4-BE49-F238E27FC236}">
              <a16:creationId xmlns:a16="http://schemas.microsoft.com/office/drawing/2014/main" id="{3F570236-EB4D-427A-BD40-E43FCED021E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6" name="Line 555">
          <a:extLst>
            <a:ext uri="{FF2B5EF4-FFF2-40B4-BE49-F238E27FC236}">
              <a16:creationId xmlns:a16="http://schemas.microsoft.com/office/drawing/2014/main" id="{58783E97-6FC4-44A3-9D0D-41EF7C231070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7" name="Line 166">
          <a:extLst>
            <a:ext uri="{FF2B5EF4-FFF2-40B4-BE49-F238E27FC236}">
              <a16:creationId xmlns:a16="http://schemas.microsoft.com/office/drawing/2014/main" id="{A81255AE-EE73-40C8-9174-67AD0591B6F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8" name="Line 167">
          <a:extLst>
            <a:ext uri="{FF2B5EF4-FFF2-40B4-BE49-F238E27FC236}">
              <a16:creationId xmlns:a16="http://schemas.microsoft.com/office/drawing/2014/main" id="{2762ECEE-9FC8-44A4-BA74-96AD3D067CC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99" name="Line 168">
          <a:extLst>
            <a:ext uri="{FF2B5EF4-FFF2-40B4-BE49-F238E27FC236}">
              <a16:creationId xmlns:a16="http://schemas.microsoft.com/office/drawing/2014/main" id="{2F425E53-9317-40B0-A68C-40FFE4DAC05F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0" name="Line 169">
          <a:extLst>
            <a:ext uri="{FF2B5EF4-FFF2-40B4-BE49-F238E27FC236}">
              <a16:creationId xmlns:a16="http://schemas.microsoft.com/office/drawing/2014/main" id="{F58C362A-26F7-46B7-9308-0693226D0E9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1" name="Line 170">
          <a:extLst>
            <a:ext uri="{FF2B5EF4-FFF2-40B4-BE49-F238E27FC236}">
              <a16:creationId xmlns:a16="http://schemas.microsoft.com/office/drawing/2014/main" id="{0140AA6C-9946-4398-B578-053C46F6C0B7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2" name="Line 171">
          <a:extLst>
            <a:ext uri="{FF2B5EF4-FFF2-40B4-BE49-F238E27FC236}">
              <a16:creationId xmlns:a16="http://schemas.microsoft.com/office/drawing/2014/main" id="{164BB394-0C80-4212-9367-540FFA71007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3" name="Line 172">
          <a:extLst>
            <a:ext uri="{FF2B5EF4-FFF2-40B4-BE49-F238E27FC236}">
              <a16:creationId xmlns:a16="http://schemas.microsoft.com/office/drawing/2014/main" id="{B7002FB3-7530-43A0-9A0B-1FB3692F47F2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4" name="Line 173">
          <a:extLst>
            <a:ext uri="{FF2B5EF4-FFF2-40B4-BE49-F238E27FC236}">
              <a16:creationId xmlns:a16="http://schemas.microsoft.com/office/drawing/2014/main" id="{AD8185E0-851A-4F42-BD78-2974D82A7CAB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5" name="Line 174">
          <a:extLst>
            <a:ext uri="{FF2B5EF4-FFF2-40B4-BE49-F238E27FC236}">
              <a16:creationId xmlns:a16="http://schemas.microsoft.com/office/drawing/2014/main" id="{D57F37E9-9364-4192-837B-B86CC4004C0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6" name="Line 175">
          <a:extLst>
            <a:ext uri="{FF2B5EF4-FFF2-40B4-BE49-F238E27FC236}">
              <a16:creationId xmlns:a16="http://schemas.microsoft.com/office/drawing/2014/main" id="{22FAA46E-A51C-45C7-83EF-3F4678AC6B04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7" name="Line 176">
          <a:extLst>
            <a:ext uri="{FF2B5EF4-FFF2-40B4-BE49-F238E27FC236}">
              <a16:creationId xmlns:a16="http://schemas.microsoft.com/office/drawing/2014/main" id="{4C47FCB6-8A62-43E0-AB96-C780D18CBCAC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8" name="Line 177">
          <a:extLst>
            <a:ext uri="{FF2B5EF4-FFF2-40B4-BE49-F238E27FC236}">
              <a16:creationId xmlns:a16="http://schemas.microsoft.com/office/drawing/2014/main" id="{9E7E8AE6-D2E9-4851-8601-489F672B2479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09" name="Line 178">
          <a:extLst>
            <a:ext uri="{FF2B5EF4-FFF2-40B4-BE49-F238E27FC236}">
              <a16:creationId xmlns:a16="http://schemas.microsoft.com/office/drawing/2014/main" id="{2677EFFC-25B1-42F3-B869-B1819C7814FE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10" name="Line 179">
          <a:extLst>
            <a:ext uri="{FF2B5EF4-FFF2-40B4-BE49-F238E27FC236}">
              <a16:creationId xmlns:a16="http://schemas.microsoft.com/office/drawing/2014/main" id="{311326A7-142B-4BE7-B250-595BD294E2C3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211" name="Line 180">
          <a:extLst>
            <a:ext uri="{FF2B5EF4-FFF2-40B4-BE49-F238E27FC236}">
              <a16:creationId xmlns:a16="http://schemas.microsoft.com/office/drawing/2014/main" id="{FC30EE84-728E-4915-A68C-C474C3482C95}"/>
            </a:ext>
          </a:extLst>
        </xdr:cNvPr>
        <xdr:cNvSpPr>
          <a:spLocks noChangeShapeType="1"/>
        </xdr:cNvSpPr>
      </xdr:nvSpPr>
      <xdr:spPr bwMode="auto">
        <a:xfrm>
          <a:off x="850392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6E22C-8FC0-4C5C-A3AF-59BC6C6CF5C6}">
  <dimension ref="A1:E30"/>
  <sheetViews>
    <sheetView zoomScale="78" zoomScaleNormal="75" workbookViewId="0">
      <selection activeCell="D13" sqref="D13"/>
    </sheetView>
  </sheetViews>
  <sheetFormatPr defaultColWidth="8.90625" defaultRowHeight="18" x14ac:dyDescent="0.35"/>
  <cols>
    <col min="1" max="1" width="6.90625" style="1" customWidth="1"/>
    <col min="2" max="2" width="24.36328125" style="19" customWidth="1"/>
    <col min="3" max="3" width="25.08984375" style="19" customWidth="1"/>
    <col min="4" max="4" width="24" style="19" customWidth="1"/>
    <col min="5" max="5" width="21.08984375" style="19" customWidth="1"/>
    <col min="6" max="16384" width="8.90625" style="1"/>
  </cols>
  <sheetData>
    <row r="1" spans="1:5" ht="20.399999999999999" x14ac:dyDescent="0.35">
      <c r="A1" s="173" t="s">
        <v>192</v>
      </c>
      <c r="B1" s="173"/>
      <c r="C1" s="173"/>
      <c r="D1" s="173"/>
      <c r="E1" s="173"/>
    </row>
    <row r="2" spans="1:5" x14ac:dyDescent="0.35">
      <c r="A2" s="174" t="s">
        <v>193</v>
      </c>
      <c r="B2" s="174"/>
      <c r="C2" s="174"/>
      <c r="D2" s="174"/>
      <c r="E2" s="174"/>
    </row>
    <row r="3" spans="1:5" x14ac:dyDescent="0.35">
      <c r="B3" s="1"/>
      <c r="C3" s="1"/>
      <c r="D3" s="1"/>
      <c r="E3" s="1"/>
    </row>
    <row r="4" spans="1:5" x14ac:dyDescent="0.35">
      <c r="A4" s="175" t="s">
        <v>0</v>
      </c>
      <c r="B4" s="2" t="s">
        <v>1</v>
      </c>
      <c r="C4" s="3" t="s">
        <v>2</v>
      </c>
      <c r="D4" s="3" t="s">
        <v>3</v>
      </c>
      <c r="E4" s="2" t="s">
        <v>26</v>
      </c>
    </row>
    <row r="5" spans="1:5" x14ac:dyDescent="0.35">
      <c r="A5" s="176"/>
      <c r="B5" s="2" t="s">
        <v>4</v>
      </c>
      <c r="C5" s="3" t="s">
        <v>4</v>
      </c>
      <c r="D5" s="3" t="s">
        <v>4</v>
      </c>
      <c r="E5" s="3" t="s">
        <v>4</v>
      </c>
    </row>
    <row r="6" spans="1:5" x14ac:dyDescent="0.35">
      <c r="A6" s="4">
        <v>1</v>
      </c>
      <c r="B6" s="5" t="s">
        <v>5</v>
      </c>
      <c r="C6" s="5" t="s">
        <v>6</v>
      </c>
      <c r="D6" s="6" t="s">
        <v>7</v>
      </c>
      <c r="E6" s="6" t="s">
        <v>107</v>
      </c>
    </row>
    <row r="7" spans="1:5" x14ac:dyDescent="0.35">
      <c r="A7" s="4">
        <v>2</v>
      </c>
      <c r="B7" s="6" t="s">
        <v>5</v>
      </c>
      <c r="C7" s="6" t="s">
        <v>6</v>
      </c>
      <c r="D7" s="6" t="s">
        <v>7</v>
      </c>
      <c r="E7" s="6" t="s">
        <v>30</v>
      </c>
    </row>
    <row r="8" spans="1:5" x14ac:dyDescent="0.35">
      <c r="A8" s="7" t="s">
        <v>8</v>
      </c>
      <c r="B8" s="6" t="s">
        <v>9</v>
      </c>
      <c r="C8" s="6"/>
      <c r="D8" s="6" t="s">
        <v>10</v>
      </c>
      <c r="E8" s="6" t="s">
        <v>31</v>
      </c>
    </row>
    <row r="9" spans="1:5" x14ac:dyDescent="0.35">
      <c r="A9" s="8">
        <v>4</v>
      </c>
      <c r="B9" s="9" t="s">
        <v>9</v>
      </c>
      <c r="C9" s="9"/>
      <c r="D9" s="6" t="s">
        <v>10</v>
      </c>
      <c r="E9" s="6" t="s">
        <v>28</v>
      </c>
    </row>
    <row r="10" spans="1:5" x14ac:dyDescent="0.35">
      <c r="A10" s="10">
        <v>1</v>
      </c>
      <c r="B10" s="5"/>
      <c r="C10" s="5" t="s">
        <v>11</v>
      </c>
      <c r="D10" s="5" t="s">
        <v>12</v>
      </c>
      <c r="E10" s="5" t="s">
        <v>33</v>
      </c>
    </row>
    <row r="11" spans="1:5" x14ac:dyDescent="0.35">
      <c r="A11" s="4">
        <v>2</v>
      </c>
      <c r="B11" s="6"/>
      <c r="C11" s="6" t="s">
        <v>11</v>
      </c>
      <c r="D11" s="6" t="s">
        <v>12</v>
      </c>
      <c r="E11" s="6" t="s">
        <v>27</v>
      </c>
    </row>
    <row r="12" spans="1:5" x14ac:dyDescent="0.35">
      <c r="A12" s="7" t="s">
        <v>13</v>
      </c>
      <c r="B12" s="6"/>
      <c r="C12" s="6" t="s">
        <v>14</v>
      </c>
      <c r="D12" s="6" t="s">
        <v>15</v>
      </c>
      <c r="E12" s="6" t="s">
        <v>106</v>
      </c>
    </row>
    <row r="13" spans="1:5" x14ac:dyDescent="0.35">
      <c r="A13" s="8">
        <v>4</v>
      </c>
      <c r="B13" s="6"/>
      <c r="C13" s="6" t="s">
        <v>14</v>
      </c>
      <c r="D13" s="9" t="s">
        <v>15</v>
      </c>
      <c r="E13" s="9" t="s">
        <v>32</v>
      </c>
    </row>
    <row r="14" spans="1:5" x14ac:dyDescent="0.35">
      <c r="A14" s="10">
        <v>1</v>
      </c>
      <c r="B14" s="5"/>
      <c r="C14" s="5"/>
      <c r="D14" s="5"/>
      <c r="E14" s="11"/>
    </row>
    <row r="15" spans="1:5" x14ac:dyDescent="0.35">
      <c r="A15" s="4">
        <v>2</v>
      </c>
      <c r="B15" s="6"/>
      <c r="C15" s="6"/>
      <c r="D15" s="6"/>
      <c r="E15" s="6" t="s">
        <v>37</v>
      </c>
    </row>
    <row r="16" spans="1:5" x14ac:dyDescent="0.35">
      <c r="A16" s="7" t="s">
        <v>17</v>
      </c>
      <c r="B16" s="6" t="s">
        <v>16</v>
      </c>
      <c r="C16" s="6"/>
      <c r="D16" s="6"/>
      <c r="E16" s="6" t="s">
        <v>38</v>
      </c>
    </row>
    <row r="17" spans="1:5" x14ac:dyDescent="0.35">
      <c r="A17" s="8">
        <v>4</v>
      </c>
      <c r="B17" s="6" t="s">
        <v>16</v>
      </c>
      <c r="C17" s="9"/>
      <c r="D17" s="9"/>
      <c r="E17" s="6"/>
    </row>
    <row r="18" spans="1:5" x14ac:dyDescent="0.35">
      <c r="A18" s="10">
        <v>1</v>
      </c>
      <c r="B18" s="12"/>
      <c r="C18" s="12"/>
      <c r="D18" s="12"/>
      <c r="E18" s="12"/>
    </row>
    <row r="19" spans="1:5" x14ac:dyDescent="0.35">
      <c r="A19" s="4">
        <v>2</v>
      </c>
      <c r="B19" s="13"/>
      <c r="C19" s="13"/>
      <c r="D19" s="14"/>
      <c r="E19" s="13"/>
    </row>
    <row r="20" spans="1:5" x14ac:dyDescent="0.35">
      <c r="A20" s="7" t="s">
        <v>18</v>
      </c>
      <c r="B20" s="13"/>
      <c r="C20" s="13"/>
      <c r="D20" s="14"/>
      <c r="E20" s="13"/>
    </row>
    <row r="21" spans="1:5" x14ac:dyDescent="0.35">
      <c r="A21" s="8">
        <v>4</v>
      </c>
      <c r="B21" s="15"/>
      <c r="C21" s="15"/>
      <c r="D21" s="16"/>
      <c r="E21" s="15"/>
    </row>
    <row r="22" spans="1:5" x14ac:dyDescent="0.35">
      <c r="A22" s="10">
        <v>1</v>
      </c>
      <c r="B22" s="5" t="s">
        <v>19</v>
      </c>
      <c r="C22" s="5"/>
      <c r="D22" s="5" t="s">
        <v>20</v>
      </c>
      <c r="E22" s="166" t="s">
        <v>34</v>
      </c>
    </row>
    <row r="23" spans="1:5" x14ac:dyDescent="0.35">
      <c r="A23" s="4">
        <v>2</v>
      </c>
      <c r="B23" s="6" t="s">
        <v>19</v>
      </c>
      <c r="C23" s="6"/>
      <c r="D23" s="6" t="s">
        <v>20</v>
      </c>
      <c r="E23" s="6" t="s">
        <v>35</v>
      </c>
    </row>
    <row r="24" spans="1:5" x14ac:dyDescent="0.35">
      <c r="A24" s="7" t="s">
        <v>21</v>
      </c>
      <c r="B24" s="6" t="s">
        <v>22</v>
      </c>
      <c r="C24" s="6"/>
      <c r="D24" s="6" t="s">
        <v>23</v>
      </c>
      <c r="E24" s="6" t="s">
        <v>29</v>
      </c>
    </row>
    <row r="25" spans="1:5" x14ac:dyDescent="0.35">
      <c r="A25" s="8">
        <v>4</v>
      </c>
      <c r="B25" s="6" t="s">
        <v>22</v>
      </c>
      <c r="C25" s="9"/>
      <c r="D25" s="6" t="s">
        <v>23</v>
      </c>
      <c r="E25" s="6" t="s">
        <v>36</v>
      </c>
    </row>
    <row r="26" spans="1:5" x14ac:dyDescent="0.35">
      <c r="A26" s="10">
        <v>1</v>
      </c>
      <c r="B26" s="5"/>
      <c r="C26" s="5"/>
      <c r="D26" s="5"/>
      <c r="E26" s="5"/>
    </row>
    <row r="27" spans="1:5" x14ac:dyDescent="0.35">
      <c r="A27" s="4">
        <v>2</v>
      </c>
      <c r="B27" s="6"/>
      <c r="C27" s="6"/>
      <c r="D27" s="6"/>
      <c r="E27" s="6"/>
    </row>
    <row r="28" spans="1:5" x14ac:dyDescent="0.35">
      <c r="A28" s="4" t="s">
        <v>24</v>
      </c>
      <c r="B28" s="6"/>
      <c r="C28" s="6"/>
      <c r="D28" s="6"/>
      <c r="E28" s="6"/>
    </row>
    <row r="29" spans="1:5" x14ac:dyDescent="0.35">
      <c r="A29" s="8">
        <v>4</v>
      </c>
      <c r="B29" s="9"/>
      <c r="C29" s="9"/>
      <c r="D29" s="9"/>
      <c r="E29" s="9"/>
    </row>
    <row r="30" spans="1:5" x14ac:dyDescent="0.35">
      <c r="B30" s="17" t="s">
        <v>25</v>
      </c>
      <c r="C30" s="17"/>
      <c r="D30" s="18"/>
      <c r="E30" s="18"/>
    </row>
  </sheetData>
  <mergeCells count="3">
    <mergeCell ref="A1:E1"/>
    <mergeCell ref="A2:E2"/>
    <mergeCell ref="A4:A5"/>
  </mergeCells>
  <printOptions horizontalCentered="1"/>
  <pageMargins left="0.5" right="0.5" top="0.196850393700787" bottom="0.15748031496063" header="7.8740157480315001E-2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FF281-4BFB-40BF-8F63-817981717052}">
  <dimension ref="A1:V104"/>
  <sheetViews>
    <sheetView tabSelected="1" zoomScaleNormal="100" zoomScaleSheetLayoutView="100" workbookViewId="0">
      <selection sqref="A1:V1"/>
    </sheetView>
  </sheetViews>
  <sheetFormatPr defaultColWidth="8.90625" defaultRowHeight="18" x14ac:dyDescent="0.35"/>
  <cols>
    <col min="1" max="1" width="5.90625" style="20" customWidth="1"/>
    <col min="2" max="2" width="10.26953125" style="62" customWidth="1"/>
    <col min="3" max="3" width="10.54296875" style="62" customWidth="1"/>
    <col min="4" max="4" width="12" style="62" customWidth="1"/>
    <col min="5" max="6" width="11.81640625" style="62" customWidth="1"/>
    <col min="7" max="7" width="12.81640625" style="62" customWidth="1"/>
    <col min="8" max="8" width="11.81640625" style="62" customWidth="1"/>
    <col min="9" max="9" width="11.1796875" style="62" customWidth="1"/>
    <col min="10" max="10" width="11.453125" style="62" customWidth="1"/>
    <col min="11" max="11" width="10.81640625" style="62" customWidth="1"/>
    <col min="12" max="12" width="11.6328125" style="62" customWidth="1"/>
    <col min="13" max="13" width="11.08984375" style="62" customWidth="1"/>
    <col min="14" max="14" width="10.6328125" style="62" customWidth="1"/>
    <col min="15" max="15" width="9.36328125" style="62" customWidth="1"/>
    <col min="16" max="16" width="10.1796875" style="62" customWidth="1"/>
    <col min="17" max="17" width="7.08984375" style="62" customWidth="1"/>
    <col min="18" max="18" width="8.7265625" style="62" customWidth="1"/>
    <col min="19" max="19" width="9.1796875" style="62" customWidth="1"/>
    <col min="20" max="20" width="9.08984375" style="20" customWidth="1"/>
    <col min="21" max="21" width="7.6328125" style="20" customWidth="1"/>
    <col min="22" max="22" width="7.7265625" style="20" customWidth="1"/>
    <col min="23" max="16384" width="8.90625" style="20"/>
  </cols>
  <sheetData>
    <row r="1" spans="1:22" ht="21.6" customHeight="1" x14ac:dyDescent="0.4">
      <c r="A1" s="177" t="s">
        <v>189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</row>
    <row r="2" spans="1:22" ht="18.75" customHeight="1" x14ac:dyDescent="0.4">
      <c r="A2" s="178" t="s">
        <v>194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</row>
    <row r="3" spans="1:22" ht="9.75" customHeight="1" thickBot="1" x14ac:dyDescent="0.4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22" s="22" customFormat="1" ht="17.399999999999999" customHeight="1" x14ac:dyDescent="0.3">
      <c r="A4" s="179" t="s">
        <v>39</v>
      </c>
      <c r="B4" s="181" t="s">
        <v>40</v>
      </c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3"/>
    </row>
    <row r="5" spans="1:22" s="22" customFormat="1" ht="13.2" customHeight="1" thickBot="1" x14ac:dyDescent="0.35">
      <c r="A5" s="180"/>
      <c r="B5" s="23" t="s">
        <v>41</v>
      </c>
      <c r="C5" s="24" t="s">
        <v>42</v>
      </c>
      <c r="D5" s="24" t="s">
        <v>43</v>
      </c>
      <c r="E5" s="24" t="s">
        <v>44</v>
      </c>
      <c r="F5" s="24" t="s">
        <v>45</v>
      </c>
      <c r="G5" s="24" t="s">
        <v>46</v>
      </c>
      <c r="H5" s="24" t="s">
        <v>47</v>
      </c>
      <c r="I5" s="24" t="s">
        <v>48</v>
      </c>
      <c r="J5" s="24" t="s">
        <v>49</v>
      </c>
      <c r="K5" s="24" t="s">
        <v>50</v>
      </c>
      <c r="L5" s="24" t="s">
        <v>51</v>
      </c>
      <c r="M5" s="24" t="s">
        <v>52</v>
      </c>
      <c r="N5" s="24" t="s">
        <v>53</v>
      </c>
      <c r="O5" s="24" t="s">
        <v>54</v>
      </c>
      <c r="P5" s="184" t="s">
        <v>55</v>
      </c>
      <c r="Q5" s="185"/>
      <c r="R5" s="24" t="s">
        <v>56</v>
      </c>
      <c r="S5" s="24" t="s">
        <v>57</v>
      </c>
      <c r="T5" s="24" t="s">
        <v>58</v>
      </c>
      <c r="U5" s="25" t="s">
        <v>59</v>
      </c>
      <c r="V5" s="26" t="s">
        <v>60</v>
      </c>
    </row>
    <row r="6" spans="1:22" s="32" customFormat="1" ht="16.5" customHeight="1" x14ac:dyDescent="0.35">
      <c r="A6" s="27">
        <v>1</v>
      </c>
      <c r="B6" s="28" t="s">
        <v>61</v>
      </c>
      <c r="C6" s="29" t="s">
        <v>61</v>
      </c>
      <c r="D6" s="29" t="s">
        <v>61</v>
      </c>
      <c r="E6" s="29" t="s">
        <v>61</v>
      </c>
      <c r="F6" s="29" t="s">
        <v>61</v>
      </c>
      <c r="G6" s="29" t="s">
        <v>61</v>
      </c>
      <c r="H6" s="29" t="s">
        <v>61</v>
      </c>
      <c r="I6" s="29" t="s">
        <v>61</v>
      </c>
      <c r="J6" s="29" t="s">
        <v>61</v>
      </c>
      <c r="K6" s="29" t="s">
        <v>61</v>
      </c>
      <c r="L6" s="29" t="s">
        <v>61</v>
      </c>
      <c r="M6" s="29" t="s">
        <v>61</v>
      </c>
      <c r="N6" s="29" t="s">
        <v>61</v>
      </c>
      <c r="O6" s="29" t="s">
        <v>61</v>
      </c>
      <c r="P6" s="29" t="s">
        <v>61</v>
      </c>
      <c r="Q6" s="29"/>
      <c r="R6" s="29" t="s">
        <v>61</v>
      </c>
      <c r="S6" s="29" t="s">
        <v>61</v>
      </c>
      <c r="T6" s="29" t="s">
        <v>61</v>
      </c>
      <c r="U6" s="30" t="s">
        <v>61</v>
      </c>
      <c r="V6" s="31" t="s">
        <v>61</v>
      </c>
    </row>
    <row r="7" spans="1:22" s="32" customFormat="1" ht="16.5" customHeight="1" x14ac:dyDescent="0.3">
      <c r="A7" s="33">
        <v>2</v>
      </c>
      <c r="B7" s="34" t="s">
        <v>141</v>
      </c>
      <c r="C7" s="35" t="s">
        <v>115</v>
      </c>
      <c r="D7" s="35" t="s">
        <v>188</v>
      </c>
      <c r="E7" s="35" t="s">
        <v>119</v>
      </c>
      <c r="F7" s="35" t="s">
        <v>114</v>
      </c>
      <c r="G7" s="35" t="s">
        <v>113</v>
      </c>
      <c r="H7" s="35" t="s">
        <v>112</v>
      </c>
      <c r="I7" s="35" t="s">
        <v>142</v>
      </c>
      <c r="J7" s="35" t="s">
        <v>116</v>
      </c>
      <c r="K7" s="35" t="s">
        <v>167</v>
      </c>
      <c r="L7" s="35" t="s">
        <v>190</v>
      </c>
      <c r="M7" s="35" t="s">
        <v>163</v>
      </c>
      <c r="N7" s="35" t="s">
        <v>172</v>
      </c>
      <c r="O7" s="35" t="s">
        <v>171</v>
      </c>
      <c r="P7" s="35" t="s">
        <v>125</v>
      </c>
      <c r="Q7" s="35" t="s">
        <v>117</v>
      </c>
      <c r="R7" s="35" t="s">
        <v>139</v>
      </c>
      <c r="S7" s="35" t="s">
        <v>170</v>
      </c>
      <c r="T7" s="35" t="s">
        <v>165</v>
      </c>
      <c r="U7" s="36" t="s">
        <v>148</v>
      </c>
      <c r="V7" s="37" t="s">
        <v>131</v>
      </c>
    </row>
    <row r="8" spans="1:22" s="32" customFormat="1" ht="16.5" customHeight="1" x14ac:dyDescent="0.3">
      <c r="A8" s="38" t="s">
        <v>62</v>
      </c>
      <c r="B8" s="34" t="s">
        <v>141</v>
      </c>
      <c r="C8" s="35" t="s">
        <v>188</v>
      </c>
      <c r="D8" s="35" t="s">
        <v>148</v>
      </c>
      <c r="E8" s="35" t="s">
        <v>119</v>
      </c>
      <c r="F8" s="35" t="s">
        <v>114</v>
      </c>
      <c r="G8" s="35" t="s">
        <v>113</v>
      </c>
      <c r="H8" s="35" t="s">
        <v>112</v>
      </c>
      <c r="I8" s="35" t="s">
        <v>115</v>
      </c>
      <c r="J8" s="35" t="s">
        <v>123</v>
      </c>
      <c r="K8" s="35" t="s">
        <v>126</v>
      </c>
      <c r="L8" s="35" t="s">
        <v>162</v>
      </c>
      <c r="M8" s="35" t="s">
        <v>163</v>
      </c>
      <c r="N8" s="35" t="s">
        <v>111</v>
      </c>
      <c r="O8" s="35" t="s">
        <v>118</v>
      </c>
      <c r="P8" s="35" t="s">
        <v>125</v>
      </c>
      <c r="Q8" s="35" t="s">
        <v>117</v>
      </c>
      <c r="R8" s="35" t="s">
        <v>139</v>
      </c>
      <c r="S8" s="35" t="s">
        <v>170</v>
      </c>
      <c r="T8" s="35" t="s">
        <v>165</v>
      </c>
      <c r="U8" s="39" t="s">
        <v>164</v>
      </c>
      <c r="V8" s="40" t="s">
        <v>142</v>
      </c>
    </row>
    <row r="9" spans="1:22" s="32" customFormat="1" ht="16.5" customHeight="1" x14ac:dyDescent="0.3">
      <c r="A9" s="33">
        <v>4</v>
      </c>
      <c r="B9" s="34" t="s">
        <v>124</v>
      </c>
      <c r="C9" s="35" t="s">
        <v>114</v>
      </c>
      <c r="D9" s="35" t="s">
        <v>148</v>
      </c>
      <c r="E9" s="35" t="s">
        <v>111</v>
      </c>
      <c r="F9" s="35" t="s">
        <v>113</v>
      </c>
      <c r="G9" s="35" t="s">
        <v>146</v>
      </c>
      <c r="H9" s="35" t="s">
        <v>150</v>
      </c>
      <c r="I9" s="35" t="s">
        <v>122</v>
      </c>
      <c r="J9" s="35" t="s">
        <v>139</v>
      </c>
      <c r="K9" s="35" t="s">
        <v>168</v>
      </c>
      <c r="L9" s="35" t="s">
        <v>126</v>
      </c>
      <c r="M9" s="35" t="s">
        <v>142</v>
      </c>
      <c r="N9" s="35" t="s">
        <v>166</v>
      </c>
      <c r="O9" s="35" t="s">
        <v>118</v>
      </c>
      <c r="P9" s="35" t="s">
        <v>165</v>
      </c>
      <c r="Q9" s="35" t="s">
        <v>181</v>
      </c>
      <c r="R9" s="35" t="s">
        <v>163</v>
      </c>
      <c r="S9" s="35" t="s">
        <v>131</v>
      </c>
      <c r="T9" s="35" t="s">
        <v>164</v>
      </c>
      <c r="U9" s="39" t="s">
        <v>117</v>
      </c>
      <c r="V9" s="40" t="s">
        <v>170</v>
      </c>
    </row>
    <row r="10" spans="1:22" s="32" customFormat="1" ht="16.5" customHeight="1" x14ac:dyDescent="0.3">
      <c r="A10" s="41">
        <v>5</v>
      </c>
      <c r="B10" s="42" t="s">
        <v>113</v>
      </c>
      <c r="C10" s="43" t="s">
        <v>121</v>
      </c>
      <c r="D10" s="43" t="s">
        <v>115</v>
      </c>
      <c r="E10" s="43" t="s">
        <v>124</v>
      </c>
      <c r="F10" s="43" t="s">
        <v>111</v>
      </c>
      <c r="G10" s="43" t="s">
        <v>112</v>
      </c>
      <c r="H10" s="43" t="s">
        <v>119</v>
      </c>
      <c r="I10" s="43" t="s">
        <v>152</v>
      </c>
      <c r="J10" s="43" t="s">
        <v>118</v>
      </c>
      <c r="K10" s="43" t="s">
        <v>142</v>
      </c>
      <c r="L10" s="43" t="s">
        <v>168</v>
      </c>
      <c r="M10" s="43" t="s">
        <v>173</v>
      </c>
      <c r="N10" s="43" t="s">
        <v>116</v>
      </c>
      <c r="O10" s="43" t="s">
        <v>114</v>
      </c>
      <c r="P10" s="43" t="s">
        <v>139</v>
      </c>
      <c r="Q10" s="43" t="s">
        <v>181</v>
      </c>
      <c r="R10" s="43" t="s">
        <v>163</v>
      </c>
      <c r="S10" s="43" t="s">
        <v>131</v>
      </c>
      <c r="T10" s="43" t="s">
        <v>148</v>
      </c>
      <c r="U10" s="44" t="s">
        <v>117</v>
      </c>
      <c r="V10" s="45" t="s">
        <v>170</v>
      </c>
    </row>
    <row r="11" spans="1:22" s="32" customFormat="1" ht="16.5" customHeight="1" x14ac:dyDescent="0.3">
      <c r="A11" s="46">
        <v>1</v>
      </c>
      <c r="B11" s="47" t="s">
        <v>137</v>
      </c>
      <c r="C11" s="48" t="s">
        <v>128</v>
      </c>
      <c r="D11" s="49" t="s">
        <v>110</v>
      </c>
      <c r="E11" s="35" t="s">
        <v>117</v>
      </c>
      <c r="F11" s="48" t="s">
        <v>111</v>
      </c>
      <c r="G11" s="48" t="s">
        <v>129</v>
      </c>
      <c r="H11" s="48" t="s">
        <v>133</v>
      </c>
      <c r="I11" s="35" t="s">
        <v>131</v>
      </c>
      <c r="J11" s="48" t="s">
        <v>149</v>
      </c>
      <c r="K11" s="35" t="s">
        <v>119</v>
      </c>
      <c r="L11" s="48" t="s">
        <v>130</v>
      </c>
      <c r="M11" s="48" t="s">
        <v>140</v>
      </c>
      <c r="N11" s="48" t="s">
        <v>136</v>
      </c>
      <c r="O11" s="48" t="s">
        <v>118</v>
      </c>
      <c r="P11" s="48" t="s">
        <v>169</v>
      </c>
      <c r="Q11" s="48" t="s">
        <v>181</v>
      </c>
      <c r="R11" s="48" t="s">
        <v>139</v>
      </c>
      <c r="S11" s="48" t="s">
        <v>134</v>
      </c>
      <c r="T11" s="48" t="s">
        <v>142</v>
      </c>
      <c r="U11" s="36" t="s">
        <v>127</v>
      </c>
      <c r="V11" s="40" t="s">
        <v>164</v>
      </c>
    </row>
    <row r="12" spans="1:22" s="32" customFormat="1" ht="16.5" customHeight="1" x14ac:dyDescent="0.3">
      <c r="A12" s="33">
        <v>2</v>
      </c>
      <c r="B12" s="34" t="s">
        <v>137</v>
      </c>
      <c r="C12" s="35" t="s">
        <v>136</v>
      </c>
      <c r="D12" s="35" t="s">
        <v>127</v>
      </c>
      <c r="E12" s="35" t="s">
        <v>117</v>
      </c>
      <c r="F12" s="35" t="s">
        <v>128</v>
      </c>
      <c r="G12" s="35" t="s">
        <v>132</v>
      </c>
      <c r="H12" s="35" t="s">
        <v>133</v>
      </c>
      <c r="I12" s="35" t="s">
        <v>131</v>
      </c>
      <c r="J12" s="35" t="s">
        <v>190</v>
      </c>
      <c r="K12" s="35" t="s">
        <v>126</v>
      </c>
      <c r="L12" s="35" t="s">
        <v>119</v>
      </c>
      <c r="M12" s="35" t="s">
        <v>140</v>
      </c>
      <c r="N12" s="35" t="s">
        <v>111</v>
      </c>
      <c r="O12" s="35" t="s">
        <v>130</v>
      </c>
      <c r="P12" s="35" t="s">
        <v>169</v>
      </c>
      <c r="Q12" s="35" t="s">
        <v>181</v>
      </c>
      <c r="R12" s="35" t="s">
        <v>170</v>
      </c>
      <c r="S12" s="35" t="s">
        <v>134</v>
      </c>
      <c r="T12" s="35" t="s">
        <v>142</v>
      </c>
      <c r="U12" s="39" t="s">
        <v>175</v>
      </c>
      <c r="V12" s="40" t="s">
        <v>164</v>
      </c>
    </row>
    <row r="13" spans="1:22" s="32" customFormat="1" ht="16.5" customHeight="1" x14ac:dyDescent="0.3">
      <c r="A13" s="38" t="s">
        <v>63</v>
      </c>
      <c r="B13" s="34" t="s">
        <v>129</v>
      </c>
      <c r="C13" s="35" t="s">
        <v>136</v>
      </c>
      <c r="D13" s="35" t="s">
        <v>117</v>
      </c>
      <c r="E13" s="35" t="s">
        <v>111</v>
      </c>
      <c r="F13" s="35" t="s">
        <v>110</v>
      </c>
      <c r="G13" s="35" t="s">
        <v>128</v>
      </c>
      <c r="H13" s="35" t="s">
        <v>119</v>
      </c>
      <c r="I13" s="35" t="s">
        <v>140</v>
      </c>
      <c r="J13" s="35" t="s">
        <v>142</v>
      </c>
      <c r="K13" s="35" t="s">
        <v>126</v>
      </c>
      <c r="L13" s="35" t="s">
        <v>133</v>
      </c>
      <c r="M13" s="35" t="s">
        <v>135</v>
      </c>
      <c r="N13" s="35" t="s">
        <v>190</v>
      </c>
      <c r="O13" s="35" t="s">
        <v>130</v>
      </c>
      <c r="P13" s="35" t="s">
        <v>139</v>
      </c>
      <c r="Q13" s="35" t="s">
        <v>181</v>
      </c>
      <c r="R13" s="35" t="s">
        <v>134</v>
      </c>
      <c r="S13" s="35" t="s">
        <v>131</v>
      </c>
      <c r="T13" s="35" t="s">
        <v>170</v>
      </c>
      <c r="U13" s="39" t="s">
        <v>175</v>
      </c>
      <c r="V13" s="40" t="s">
        <v>127</v>
      </c>
    </row>
    <row r="14" spans="1:22" s="32" customFormat="1" ht="16.5" customHeight="1" x14ac:dyDescent="0.3">
      <c r="A14" s="33">
        <v>4</v>
      </c>
      <c r="B14" s="34" t="s">
        <v>126</v>
      </c>
      <c r="C14" s="35" t="s">
        <v>127</v>
      </c>
      <c r="D14" s="35" t="s">
        <v>117</v>
      </c>
      <c r="E14" s="35" t="s">
        <v>110</v>
      </c>
      <c r="F14" s="35" t="s">
        <v>133</v>
      </c>
      <c r="G14" s="35" t="s">
        <v>128</v>
      </c>
      <c r="H14" s="35" t="s">
        <v>119</v>
      </c>
      <c r="I14" s="35" t="s">
        <v>137</v>
      </c>
      <c r="J14" s="35" t="s">
        <v>135</v>
      </c>
      <c r="K14" s="35" t="s">
        <v>190</v>
      </c>
      <c r="L14" s="35" t="s">
        <v>140</v>
      </c>
      <c r="M14" s="35" t="s">
        <v>173</v>
      </c>
      <c r="N14" s="35" t="s">
        <v>166</v>
      </c>
      <c r="O14" s="35" t="s">
        <v>136</v>
      </c>
      <c r="P14" s="35" t="s">
        <v>139</v>
      </c>
      <c r="Q14" s="35" t="s">
        <v>181</v>
      </c>
      <c r="R14" s="35" t="s">
        <v>175</v>
      </c>
      <c r="S14" s="35" t="s">
        <v>142</v>
      </c>
      <c r="T14" s="35" t="s">
        <v>164</v>
      </c>
      <c r="U14" s="39" t="s">
        <v>170</v>
      </c>
      <c r="V14" s="40" t="s">
        <v>131</v>
      </c>
    </row>
    <row r="15" spans="1:22" s="32" customFormat="1" ht="16.5" customHeight="1" x14ac:dyDescent="0.3">
      <c r="A15" s="41">
        <v>5</v>
      </c>
      <c r="B15" s="50" t="s">
        <v>126</v>
      </c>
      <c r="C15" s="35" t="s">
        <v>127</v>
      </c>
      <c r="D15" s="43" t="s">
        <v>128</v>
      </c>
      <c r="E15" s="43" t="s">
        <v>119</v>
      </c>
      <c r="F15" s="43" t="s">
        <v>129</v>
      </c>
      <c r="G15" s="43" t="s">
        <v>120</v>
      </c>
      <c r="H15" s="43" t="s">
        <v>130</v>
      </c>
      <c r="I15" s="43" t="s">
        <v>137</v>
      </c>
      <c r="J15" s="43" t="s">
        <v>135</v>
      </c>
      <c r="K15" s="43" t="s">
        <v>133</v>
      </c>
      <c r="L15" s="43" t="s">
        <v>140</v>
      </c>
      <c r="M15" s="43" t="s">
        <v>173</v>
      </c>
      <c r="N15" s="43" t="s">
        <v>166</v>
      </c>
      <c r="O15" s="43" t="s">
        <v>136</v>
      </c>
      <c r="P15" s="43" t="s">
        <v>118</v>
      </c>
      <c r="Q15" s="43" t="s">
        <v>181</v>
      </c>
      <c r="R15" s="43" t="s">
        <v>175</v>
      </c>
      <c r="S15" s="43" t="s">
        <v>142</v>
      </c>
      <c r="T15" s="43" t="s">
        <v>164</v>
      </c>
      <c r="U15" s="44" t="s">
        <v>170</v>
      </c>
      <c r="V15" s="45" t="s">
        <v>131</v>
      </c>
    </row>
    <row r="16" spans="1:22" s="32" customFormat="1" ht="16.5" customHeight="1" x14ac:dyDescent="0.3">
      <c r="A16" s="46">
        <v>1</v>
      </c>
      <c r="B16" s="51" t="s">
        <v>188</v>
      </c>
      <c r="C16" s="49" t="s">
        <v>129</v>
      </c>
      <c r="D16" s="35" t="s">
        <v>117</v>
      </c>
      <c r="E16" s="49" t="s">
        <v>138</v>
      </c>
      <c r="F16" s="49" t="s">
        <v>110</v>
      </c>
      <c r="G16" s="49" t="s">
        <v>130</v>
      </c>
      <c r="H16" s="49" t="s">
        <v>114</v>
      </c>
      <c r="I16" s="49" t="s">
        <v>140</v>
      </c>
      <c r="J16" s="49" t="s">
        <v>142</v>
      </c>
      <c r="K16" s="49" t="s">
        <v>126</v>
      </c>
      <c r="L16" s="49" t="s">
        <v>137</v>
      </c>
      <c r="M16" s="49" t="s">
        <v>136</v>
      </c>
      <c r="N16" s="49" t="s">
        <v>133</v>
      </c>
      <c r="O16" s="49" t="s">
        <v>163</v>
      </c>
      <c r="P16" s="49" t="s">
        <v>169</v>
      </c>
      <c r="Q16" s="49" t="s">
        <v>181</v>
      </c>
      <c r="R16" s="49" t="s">
        <v>139</v>
      </c>
      <c r="S16" s="49" t="s">
        <v>144</v>
      </c>
      <c r="T16" s="49" t="s">
        <v>165</v>
      </c>
      <c r="U16" s="36" t="s">
        <v>164</v>
      </c>
      <c r="V16" s="40" t="s">
        <v>131</v>
      </c>
    </row>
    <row r="17" spans="1:22" s="32" customFormat="1" ht="16.5" customHeight="1" x14ac:dyDescent="0.3">
      <c r="A17" s="33">
        <v>2</v>
      </c>
      <c r="B17" s="34" t="s">
        <v>126</v>
      </c>
      <c r="C17" s="35" t="s">
        <v>121</v>
      </c>
      <c r="D17" s="35" t="s">
        <v>110</v>
      </c>
      <c r="E17" s="35" t="s">
        <v>117</v>
      </c>
      <c r="F17" s="35" t="s">
        <v>143</v>
      </c>
      <c r="G17" s="35" t="s">
        <v>129</v>
      </c>
      <c r="H17" s="35" t="s">
        <v>114</v>
      </c>
      <c r="I17" s="35" t="s">
        <v>140</v>
      </c>
      <c r="J17" s="35" t="s">
        <v>139</v>
      </c>
      <c r="K17" s="35" t="s">
        <v>142</v>
      </c>
      <c r="L17" s="35" t="s">
        <v>137</v>
      </c>
      <c r="M17" s="35" t="s">
        <v>136</v>
      </c>
      <c r="N17" s="35" t="s">
        <v>133</v>
      </c>
      <c r="O17" s="35" t="s">
        <v>116</v>
      </c>
      <c r="P17" s="35" t="s">
        <v>169</v>
      </c>
      <c r="Q17" s="35" t="s">
        <v>181</v>
      </c>
      <c r="R17" s="35" t="s">
        <v>163</v>
      </c>
      <c r="S17" s="35" t="s">
        <v>144</v>
      </c>
      <c r="T17" s="35" t="s">
        <v>170</v>
      </c>
      <c r="U17" s="39" t="s">
        <v>164</v>
      </c>
      <c r="V17" s="40" t="s">
        <v>131</v>
      </c>
    </row>
    <row r="18" spans="1:22" s="32" customFormat="1" ht="16.5" customHeight="1" x14ac:dyDescent="0.3">
      <c r="A18" s="38" t="s">
        <v>64</v>
      </c>
      <c r="B18" s="34" t="s">
        <v>129</v>
      </c>
      <c r="C18" s="35" t="s">
        <v>115</v>
      </c>
      <c r="D18" s="35" t="s">
        <v>114</v>
      </c>
      <c r="E18" s="35" t="s">
        <v>110</v>
      </c>
      <c r="F18" s="35" t="s">
        <v>143</v>
      </c>
      <c r="G18" s="35" t="s">
        <v>188</v>
      </c>
      <c r="H18" s="35" t="s">
        <v>133</v>
      </c>
      <c r="I18" s="35" t="s">
        <v>122</v>
      </c>
      <c r="J18" s="35" t="s">
        <v>139</v>
      </c>
      <c r="K18" s="35" t="s">
        <v>142</v>
      </c>
      <c r="L18" s="35" t="s">
        <v>140</v>
      </c>
      <c r="M18" s="35" t="s">
        <v>130</v>
      </c>
      <c r="N18" s="35" t="s">
        <v>164</v>
      </c>
      <c r="O18" s="35" t="s">
        <v>136</v>
      </c>
      <c r="P18" s="35" t="s">
        <v>165</v>
      </c>
      <c r="Q18" s="35" t="s">
        <v>181</v>
      </c>
      <c r="R18" s="35" t="s">
        <v>163</v>
      </c>
      <c r="S18" s="35" t="s">
        <v>131</v>
      </c>
      <c r="T18" s="35" t="s">
        <v>170</v>
      </c>
      <c r="U18" s="39" t="s">
        <v>117</v>
      </c>
      <c r="V18" s="40" t="s">
        <v>127</v>
      </c>
    </row>
    <row r="19" spans="1:22" s="32" customFormat="1" ht="16.5" customHeight="1" x14ac:dyDescent="0.3">
      <c r="A19" s="33">
        <v>4</v>
      </c>
      <c r="B19" s="34" t="s">
        <v>129</v>
      </c>
      <c r="C19" s="35" t="s">
        <v>115</v>
      </c>
      <c r="D19" s="35" t="s">
        <v>127</v>
      </c>
      <c r="E19" s="35" t="s">
        <v>143</v>
      </c>
      <c r="F19" s="35" t="s">
        <v>133</v>
      </c>
      <c r="G19" s="35" t="s">
        <v>120</v>
      </c>
      <c r="H19" s="35" t="s">
        <v>121</v>
      </c>
      <c r="I19" s="35" t="s">
        <v>131</v>
      </c>
      <c r="J19" s="35" t="s">
        <v>140</v>
      </c>
      <c r="K19" s="35" t="s">
        <v>130</v>
      </c>
      <c r="L19" s="35" t="s">
        <v>126</v>
      </c>
      <c r="M19" s="35" t="s">
        <v>137</v>
      </c>
      <c r="N19" s="35" t="s">
        <v>136</v>
      </c>
      <c r="O19" s="35" t="s">
        <v>164</v>
      </c>
      <c r="P19" s="35" t="s">
        <v>139</v>
      </c>
      <c r="Q19" s="35" t="s">
        <v>181</v>
      </c>
      <c r="R19" s="35" t="s">
        <v>144</v>
      </c>
      <c r="S19" s="35" t="s">
        <v>163</v>
      </c>
      <c r="T19" s="35" t="s">
        <v>142</v>
      </c>
      <c r="U19" s="39" t="s">
        <v>170</v>
      </c>
      <c r="V19" s="40" t="s">
        <v>117</v>
      </c>
    </row>
    <row r="20" spans="1:22" s="32" customFormat="1" ht="16.5" customHeight="1" x14ac:dyDescent="0.3">
      <c r="A20" s="41">
        <v>5</v>
      </c>
      <c r="B20" s="42" t="s">
        <v>114</v>
      </c>
      <c r="C20" s="43" t="s">
        <v>136</v>
      </c>
      <c r="D20" s="43" t="s">
        <v>115</v>
      </c>
      <c r="E20" s="43" t="s">
        <v>143</v>
      </c>
      <c r="F20" s="43" t="s">
        <v>133</v>
      </c>
      <c r="G20" s="43" t="s">
        <v>132</v>
      </c>
      <c r="H20" s="43" t="s">
        <v>130</v>
      </c>
      <c r="I20" s="43" t="s">
        <v>131</v>
      </c>
      <c r="J20" s="43" t="s">
        <v>116</v>
      </c>
      <c r="K20" s="43" t="s">
        <v>140</v>
      </c>
      <c r="L20" s="43" t="s">
        <v>126</v>
      </c>
      <c r="M20" s="43" t="s">
        <v>137</v>
      </c>
      <c r="N20" s="43" t="s">
        <v>174</v>
      </c>
      <c r="O20" s="43" t="s">
        <v>164</v>
      </c>
      <c r="P20" s="43" t="s">
        <v>139</v>
      </c>
      <c r="Q20" s="43" t="s">
        <v>181</v>
      </c>
      <c r="R20" s="43" t="s">
        <v>144</v>
      </c>
      <c r="S20" s="43" t="s">
        <v>163</v>
      </c>
      <c r="T20" s="43" t="s">
        <v>142</v>
      </c>
      <c r="U20" s="44" t="s">
        <v>127</v>
      </c>
      <c r="V20" s="45" t="s">
        <v>117</v>
      </c>
    </row>
    <row r="21" spans="1:22" s="32" customFormat="1" ht="16.5" customHeight="1" x14ac:dyDescent="0.3">
      <c r="A21" s="46">
        <v>1</v>
      </c>
      <c r="B21" s="47" t="s">
        <v>108</v>
      </c>
      <c r="C21" s="48" t="s">
        <v>137</v>
      </c>
      <c r="D21" s="48" t="s">
        <v>114</v>
      </c>
      <c r="E21" s="48" t="s">
        <v>128</v>
      </c>
      <c r="F21" s="48" t="s">
        <v>112</v>
      </c>
      <c r="G21" s="48" t="s">
        <v>146</v>
      </c>
      <c r="H21" s="48" t="s">
        <v>150</v>
      </c>
      <c r="I21" s="48" t="s">
        <v>134</v>
      </c>
      <c r="J21" s="48" t="s">
        <v>151</v>
      </c>
      <c r="K21" s="48" t="s">
        <v>167</v>
      </c>
      <c r="L21" s="48" t="s">
        <v>119</v>
      </c>
      <c r="M21" s="48" t="s">
        <v>142</v>
      </c>
      <c r="N21" s="48" t="s">
        <v>136</v>
      </c>
      <c r="O21" s="48" t="s">
        <v>163</v>
      </c>
      <c r="P21" s="49" t="s">
        <v>118</v>
      </c>
      <c r="Q21" s="48" t="s">
        <v>175</v>
      </c>
      <c r="R21" s="35" t="s">
        <v>139</v>
      </c>
      <c r="S21" s="48" t="s">
        <v>144</v>
      </c>
      <c r="T21" s="48" t="s">
        <v>164</v>
      </c>
      <c r="U21" s="36" t="s">
        <v>127</v>
      </c>
      <c r="V21" s="40" t="s">
        <v>117</v>
      </c>
    </row>
    <row r="22" spans="1:22" s="32" customFormat="1" ht="16.5" customHeight="1" x14ac:dyDescent="0.3">
      <c r="A22" s="33">
        <v>2</v>
      </c>
      <c r="B22" s="34" t="s">
        <v>141</v>
      </c>
      <c r="C22" s="35" t="s">
        <v>137</v>
      </c>
      <c r="D22" s="35" t="s">
        <v>114</v>
      </c>
      <c r="E22" s="35" t="s">
        <v>128</v>
      </c>
      <c r="F22" s="35" t="s">
        <v>112</v>
      </c>
      <c r="G22" s="35" t="s">
        <v>146</v>
      </c>
      <c r="H22" s="35" t="s">
        <v>135</v>
      </c>
      <c r="I22" s="35" t="s">
        <v>134</v>
      </c>
      <c r="J22" s="35" t="s">
        <v>151</v>
      </c>
      <c r="K22" s="35" t="s">
        <v>167</v>
      </c>
      <c r="L22" s="35" t="s">
        <v>119</v>
      </c>
      <c r="M22" s="35" t="s">
        <v>142</v>
      </c>
      <c r="N22" s="35" t="s">
        <v>136</v>
      </c>
      <c r="O22" s="35" t="s">
        <v>163</v>
      </c>
      <c r="P22" s="35" t="s">
        <v>118</v>
      </c>
      <c r="Q22" s="35" t="s">
        <v>175</v>
      </c>
      <c r="R22" s="35" t="s">
        <v>139</v>
      </c>
      <c r="S22" s="35" t="s">
        <v>144</v>
      </c>
      <c r="T22" s="35" t="s">
        <v>164</v>
      </c>
      <c r="U22" s="39" t="s">
        <v>127</v>
      </c>
      <c r="V22" s="40" t="s">
        <v>117</v>
      </c>
    </row>
    <row r="23" spans="1:22" s="32" customFormat="1" ht="16.5" customHeight="1" x14ac:dyDescent="0.3">
      <c r="A23" s="38" t="s">
        <v>65</v>
      </c>
      <c r="B23" s="34" t="s">
        <v>144</v>
      </c>
      <c r="C23" s="35" t="s">
        <v>127</v>
      </c>
      <c r="D23" s="35" t="s">
        <v>145</v>
      </c>
      <c r="E23" s="35" t="s">
        <v>124</v>
      </c>
      <c r="F23" s="35" t="s">
        <v>188</v>
      </c>
      <c r="G23" s="35" t="s">
        <v>128</v>
      </c>
      <c r="H23" s="35" t="s">
        <v>135</v>
      </c>
      <c r="I23" s="35" t="s">
        <v>190</v>
      </c>
      <c r="J23" s="35" t="s">
        <v>139</v>
      </c>
      <c r="K23" s="35" t="s">
        <v>137</v>
      </c>
      <c r="L23" s="35" t="s">
        <v>162</v>
      </c>
      <c r="M23" s="35" t="s">
        <v>136</v>
      </c>
      <c r="N23" s="35" t="s">
        <v>164</v>
      </c>
      <c r="O23" s="35" t="s">
        <v>114</v>
      </c>
      <c r="P23" s="35" t="s">
        <v>123</v>
      </c>
      <c r="Q23" s="35" t="s">
        <v>117</v>
      </c>
      <c r="R23" s="35" t="s">
        <v>134</v>
      </c>
      <c r="S23" s="35" t="s">
        <v>170</v>
      </c>
      <c r="T23" s="35" t="s">
        <v>163</v>
      </c>
      <c r="U23" s="39" t="s">
        <v>148</v>
      </c>
      <c r="V23" s="40" t="s">
        <v>142</v>
      </c>
    </row>
    <row r="24" spans="1:22" s="32" customFormat="1" ht="16.5" customHeight="1" x14ac:dyDescent="0.3">
      <c r="A24" s="33">
        <v>4</v>
      </c>
      <c r="B24" s="34" t="s">
        <v>124</v>
      </c>
      <c r="C24" s="35" t="s">
        <v>114</v>
      </c>
      <c r="D24" s="35" t="s">
        <v>127</v>
      </c>
      <c r="E24" s="35" t="s">
        <v>138</v>
      </c>
      <c r="F24" s="35" t="s">
        <v>128</v>
      </c>
      <c r="G24" s="35" t="s">
        <v>112</v>
      </c>
      <c r="H24" s="35" t="s">
        <v>144</v>
      </c>
      <c r="I24" s="35" t="s">
        <v>115</v>
      </c>
      <c r="J24" s="35" t="s">
        <v>118</v>
      </c>
      <c r="K24" s="35" t="s">
        <v>137</v>
      </c>
      <c r="L24" s="35" t="s">
        <v>162</v>
      </c>
      <c r="M24" s="35" t="s">
        <v>135</v>
      </c>
      <c r="N24" s="35" t="s">
        <v>164</v>
      </c>
      <c r="O24" s="35" t="s">
        <v>146</v>
      </c>
      <c r="P24" s="35" t="s">
        <v>123</v>
      </c>
      <c r="Q24" s="35" t="s">
        <v>117</v>
      </c>
      <c r="R24" s="35" t="s">
        <v>170</v>
      </c>
      <c r="S24" s="35" t="s">
        <v>134</v>
      </c>
      <c r="T24" s="35" t="s">
        <v>163</v>
      </c>
      <c r="U24" s="39" t="s">
        <v>175</v>
      </c>
      <c r="V24" s="40" t="s">
        <v>142</v>
      </c>
    </row>
    <row r="25" spans="1:22" s="32" customFormat="1" ht="16.5" customHeight="1" x14ac:dyDescent="0.3">
      <c r="A25" s="41">
        <v>5</v>
      </c>
      <c r="B25" s="50" t="s">
        <v>124</v>
      </c>
      <c r="C25" s="43" t="s">
        <v>136</v>
      </c>
      <c r="D25" s="52" t="s">
        <v>127</v>
      </c>
      <c r="E25" s="52" t="s">
        <v>138</v>
      </c>
      <c r="F25" s="35" t="s">
        <v>128</v>
      </c>
      <c r="G25" s="52" t="s">
        <v>112</v>
      </c>
      <c r="H25" s="52" t="s">
        <v>144</v>
      </c>
      <c r="I25" s="52" t="s">
        <v>115</v>
      </c>
      <c r="J25" s="43" t="s">
        <v>118</v>
      </c>
      <c r="K25" s="52" t="s">
        <v>168</v>
      </c>
      <c r="L25" s="52" t="s">
        <v>142</v>
      </c>
      <c r="M25" s="52" t="s">
        <v>135</v>
      </c>
      <c r="N25" s="52" t="s">
        <v>114</v>
      </c>
      <c r="O25" s="52" t="s">
        <v>146</v>
      </c>
      <c r="P25" s="52" t="s">
        <v>139</v>
      </c>
      <c r="Q25" s="52" t="s">
        <v>181</v>
      </c>
      <c r="R25" s="52" t="s">
        <v>170</v>
      </c>
      <c r="S25" s="35" t="s">
        <v>163</v>
      </c>
      <c r="T25" s="43" t="s">
        <v>148</v>
      </c>
      <c r="U25" s="43" t="s">
        <v>175</v>
      </c>
      <c r="V25" s="53" t="s">
        <v>164</v>
      </c>
    </row>
    <row r="26" spans="1:22" s="32" customFormat="1" ht="16.5" customHeight="1" x14ac:dyDescent="0.3">
      <c r="A26" s="46">
        <v>1</v>
      </c>
      <c r="B26" s="51" t="s">
        <v>114</v>
      </c>
      <c r="C26" s="48" t="s">
        <v>129</v>
      </c>
      <c r="D26" s="49" t="s">
        <v>128</v>
      </c>
      <c r="E26" s="49" t="s">
        <v>111</v>
      </c>
      <c r="F26" s="49" t="s">
        <v>112</v>
      </c>
      <c r="G26" s="49" t="s">
        <v>113</v>
      </c>
      <c r="H26" s="49" t="s">
        <v>121</v>
      </c>
      <c r="I26" s="49" t="s">
        <v>152</v>
      </c>
      <c r="J26" s="48" t="s">
        <v>140</v>
      </c>
      <c r="K26" s="49" t="s">
        <v>130</v>
      </c>
      <c r="L26" s="49" t="s">
        <v>142</v>
      </c>
      <c r="M26" s="49" t="s">
        <v>163</v>
      </c>
      <c r="N26" s="49" t="s">
        <v>133</v>
      </c>
      <c r="O26" s="49" t="s">
        <v>146</v>
      </c>
      <c r="P26" s="49" t="s">
        <v>123</v>
      </c>
      <c r="Q26" s="49" t="s">
        <v>175</v>
      </c>
      <c r="R26" s="49" t="s">
        <v>134</v>
      </c>
      <c r="S26" s="49" t="s">
        <v>144</v>
      </c>
      <c r="T26" s="48" t="s">
        <v>148</v>
      </c>
      <c r="U26" s="36" t="s">
        <v>164</v>
      </c>
      <c r="V26" s="54" t="s">
        <v>127</v>
      </c>
    </row>
    <row r="27" spans="1:22" s="32" customFormat="1" ht="16.5" customHeight="1" x14ac:dyDescent="0.3">
      <c r="A27" s="33">
        <v>2</v>
      </c>
      <c r="B27" s="34" t="s">
        <v>113</v>
      </c>
      <c r="C27" s="35" t="s">
        <v>129</v>
      </c>
      <c r="D27" s="35" t="s">
        <v>128</v>
      </c>
      <c r="E27" s="35" t="s">
        <v>111</v>
      </c>
      <c r="F27" s="35" t="s">
        <v>114</v>
      </c>
      <c r="G27" s="35" t="s">
        <v>147</v>
      </c>
      <c r="H27" s="35" t="s">
        <v>121</v>
      </c>
      <c r="I27" s="35" t="s">
        <v>152</v>
      </c>
      <c r="J27" s="35" t="s">
        <v>140</v>
      </c>
      <c r="K27" s="35" t="s">
        <v>133</v>
      </c>
      <c r="L27" s="35" t="s">
        <v>142</v>
      </c>
      <c r="M27" s="35" t="s">
        <v>130</v>
      </c>
      <c r="N27" s="35" t="s">
        <v>174</v>
      </c>
      <c r="O27" s="35" t="s">
        <v>171</v>
      </c>
      <c r="P27" s="35" t="s">
        <v>123</v>
      </c>
      <c r="Q27" s="35" t="s">
        <v>175</v>
      </c>
      <c r="R27" s="35" t="s">
        <v>134</v>
      </c>
      <c r="S27" s="35" t="s">
        <v>163</v>
      </c>
      <c r="T27" s="35" t="s">
        <v>148</v>
      </c>
      <c r="U27" s="39" t="s">
        <v>164</v>
      </c>
      <c r="V27" s="40" t="s">
        <v>127</v>
      </c>
    </row>
    <row r="28" spans="1:22" s="32" customFormat="1" ht="16.5" customHeight="1" x14ac:dyDescent="0.3">
      <c r="A28" s="55" t="s">
        <v>66</v>
      </c>
      <c r="B28" s="34" t="s">
        <v>113</v>
      </c>
      <c r="C28" s="35" t="s">
        <v>109</v>
      </c>
      <c r="D28" s="35" t="s">
        <v>148</v>
      </c>
      <c r="E28" s="35" t="s">
        <v>128</v>
      </c>
      <c r="F28" s="35" t="s">
        <v>129</v>
      </c>
      <c r="G28" s="35" t="s">
        <v>147</v>
      </c>
      <c r="H28" s="35" t="s">
        <v>135</v>
      </c>
      <c r="I28" s="35" t="s">
        <v>134</v>
      </c>
      <c r="J28" s="35" t="s">
        <v>123</v>
      </c>
      <c r="K28" s="35" t="s">
        <v>133</v>
      </c>
      <c r="L28" s="35" t="s">
        <v>130</v>
      </c>
      <c r="M28" s="35" t="s">
        <v>140</v>
      </c>
      <c r="N28" s="35" t="s">
        <v>114</v>
      </c>
      <c r="O28" s="35" t="s">
        <v>171</v>
      </c>
      <c r="P28" s="35" t="s">
        <v>125</v>
      </c>
      <c r="Q28" s="35" t="s">
        <v>170</v>
      </c>
      <c r="R28" s="35" t="s">
        <v>144</v>
      </c>
      <c r="S28" s="35" t="s">
        <v>163</v>
      </c>
      <c r="T28" s="35" t="s">
        <v>142</v>
      </c>
      <c r="U28" s="39" t="s">
        <v>175</v>
      </c>
      <c r="V28" s="40" t="s">
        <v>164</v>
      </c>
    </row>
    <row r="29" spans="1:22" s="32" customFormat="1" ht="16.5" customHeight="1" x14ac:dyDescent="0.3">
      <c r="A29" s="33">
        <v>4</v>
      </c>
      <c r="B29" s="34" t="s">
        <v>144</v>
      </c>
      <c r="C29" s="35" t="s">
        <v>128</v>
      </c>
      <c r="D29" s="35" t="s">
        <v>137</v>
      </c>
      <c r="E29" s="35" t="s">
        <v>114</v>
      </c>
      <c r="F29" s="35" t="s">
        <v>113</v>
      </c>
      <c r="G29" s="35" t="s">
        <v>147</v>
      </c>
      <c r="H29" s="35" t="s">
        <v>188</v>
      </c>
      <c r="I29" s="35" t="s">
        <v>142</v>
      </c>
      <c r="J29" s="35" t="s">
        <v>123</v>
      </c>
      <c r="K29" s="35" t="s">
        <v>140</v>
      </c>
      <c r="L29" s="35" t="s">
        <v>133</v>
      </c>
      <c r="M29" s="35" t="s">
        <v>135</v>
      </c>
      <c r="N29" s="35" t="s">
        <v>111</v>
      </c>
      <c r="O29" s="35" t="s">
        <v>130</v>
      </c>
      <c r="P29" s="35" t="s">
        <v>125</v>
      </c>
      <c r="Q29" s="35" t="s">
        <v>170</v>
      </c>
      <c r="R29" s="35" t="s">
        <v>175</v>
      </c>
      <c r="S29" s="35" t="s">
        <v>134</v>
      </c>
      <c r="T29" s="35" t="s">
        <v>163</v>
      </c>
      <c r="U29" s="39" t="s">
        <v>148</v>
      </c>
      <c r="V29" s="40" t="s">
        <v>164</v>
      </c>
    </row>
    <row r="30" spans="1:22" s="32" customFormat="1" ht="16.5" customHeight="1" x14ac:dyDescent="0.3">
      <c r="A30" s="56">
        <v>5</v>
      </c>
      <c r="B30" s="42" t="s">
        <v>144</v>
      </c>
      <c r="C30" s="43" t="s">
        <v>128</v>
      </c>
      <c r="D30" s="43" t="s">
        <v>137</v>
      </c>
      <c r="E30" s="43" t="s">
        <v>188</v>
      </c>
      <c r="F30" s="43" t="s">
        <v>113</v>
      </c>
      <c r="G30" s="43" t="s">
        <v>130</v>
      </c>
      <c r="H30" s="43" t="s">
        <v>114</v>
      </c>
      <c r="I30" s="43" t="s">
        <v>125</v>
      </c>
      <c r="J30" s="43" t="s">
        <v>135</v>
      </c>
      <c r="K30" s="43" t="s">
        <v>140</v>
      </c>
      <c r="L30" s="43" t="s">
        <v>133</v>
      </c>
      <c r="M30" s="43" t="s">
        <v>123</v>
      </c>
      <c r="N30" s="43" t="s">
        <v>111</v>
      </c>
      <c r="O30" s="43" t="s">
        <v>164</v>
      </c>
      <c r="P30" s="43" t="s">
        <v>169</v>
      </c>
      <c r="Q30" s="43" t="s">
        <v>181</v>
      </c>
      <c r="R30" s="43" t="s">
        <v>175</v>
      </c>
      <c r="S30" s="43" t="s">
        <v>142</v>
      </c>
      <c r="T30" s="43" t="s">
        <v>163</v>
      </c>
      <c r="U30" s="57" t="s">
        <v>148</v>
      </c>
      <c r="V30" s="58" t="s">
        <v>170</v>
      </c>
    </row>
    <row r="31" spans="1:22" s="32" customFormat="1" ht="15.75" customHeight="1" x14ac:dyDescent="0.3">
      <c r="A31" s="33">
        <v>1</v>
      </c>
      <c r="B31" s="47" t="s">
        <v>108</v>
      </c>
      <c r="C31" s="48" t="s">
        <v>109</v>
      </c>
      <c r="D31" s="48" t="s">
        <v>145</v>
      </c>
      <c r="E31" s="48" t="s">
        <v>114</v>
      </c>
      <c r="F31" s="48" t="s">
        <v>111</v>
      </c>
      <c r="G31" s="48" t="s">
        <v>113</v>
      </c>
      <c r="H31" s="48" t="s">
        <v>144</v>
      </c>
      <c r="I31" s="48" t="s">
        <v>125</v>
      </c>
      <c r="J31" s="48" t="s">
        <v>151</v>
      </c>
      <c r="K31" s="48" t="s">
        <v>119</v>
      </c>
      <c r="L31" s="48" t="s">
        <v>168</v>
      </c>
      <c r="M31" s="48" t="s">
        <v>190</v>
      </c>
      <c r="N31" s="59" t="s">
        <v>172</v>
      </c>
      <c r="O31" s="59" t="s">
        <v>116</v>
      </c>
      <c r="P31" s="49" t="s">
        <v>165</v>
      </c>
      <c r="Q31" s="49" t="s">
        <v>181</v>
      </c>
      <c r="R31" s="49" t="s">
        <v>163</v>
      </c>
      <c r="S31" s="49" t="s">
        <v>131</v>
      </c>
      <c r="T31" s="48" t="s">
        <v>148</v>
      </c>
      <c r="U31" s="36" t="s">
        <v>117</v>
      </c>
      <c r="V31" s="40" t="s">
        <v>142</v>
      </c>
    </row>
    <row r="32" spans="1:22" s="62" customFormat="1" ht="16.5" customHeight="1" x14ac:dyDescent="0.3">
      <c r="A32" s="60">
        <v>2</v>
      </c>
      <c r="B32" s="34" t="s">
        <v>113</v>
      </c>
      <c r="C32" s="35" t="s">
        <v>109</v>
      </c>
      <c r="D32" s="35" t="s">
        <v>145</v>
      </c>
      <c r="E32" s="35" t="s">
        <v>114</v>
      </c>
      <c r="F32" s="48" t="s">
        <v>111</v>
      </c>
      <c r="G32" s="35" t="s">
        <v>146</v>
      </c>
      <c r="H32" s="35" t="s">
        <v>112</v>
      </c>
      <c r="I32" s="52" t="s">
        <v>125</v>
      </c>
      <c r="J32" s="52" t="s">
        <v>149</v>
      </c>
      <c r="K32" s="48" t="s">
        <v>119</v>
      </c>
      <c r="L32" s="52" t="s">
        <v>126</v>
      </c>
      <c r="M32" s="52" t="s">
        <v>123</v>
      </c>
      <c r="N32" s="61" t="s">
        <v>116</v>
      </c>
      <c r="O32" s="61" t="s">
        <v>190</v>
      </c>
      <c r="P32" s="35" t="s">
        <v>165</v>
      </c>
      <c r="Q32" s="35" t="s">
        <v>181</v>
      </c>
      <c r="R32" s="35" t="s">
        <v>144</v>
      </c>
      <c r="S32" s="35" t="s">
        <v>131</v>
      </c>
      <c r="T32" s="48" t="s">
        <v>148</v>
      </c>
      <c r="U32" s="36" t="s">
        <v>117</v>
      </c>
      <c r="V32" s="40" t="s">
        <v>142</v>
      </c>
    </row>
    <row r="33" spans="1:22" s="32" customFormat="1" ht="14.4" customHeight="1" x14ac:dyDescent="0.35">
      <c r="A33" s="63" t="s">
        <v>67</v>
      </c>
      <c r="B33" s="167" t="s">
        <v>153</v>
      </c>
      <c r="C33" s="168" t="s">
        <v>154</v>
      </c>
      <c r="D33" s="169" t="s">
        <v>155</v>
      </c>
      <c r="E33" s="168" t="s">
        <v>156</v>
      </c>
      <c r="F33" s="170" t="s">
        <v>157</v>
      </c>
      <c r="G33" s="168" t="s">
        <v>158</v>
      </c>
      <c r="H33" s="170" t="s">
        <v>159</v>
      </c>
      <c r="I33" s="168" t="s">
        <v>160</v>
      </c>
      <c r="J33" s="169" t="s">
        <v>161</v>
      </c>
      <c r="K33" s="169" t="s">
        <v>176</v>
      </c>
      <c r="L33" s="168" t="s">
        <v>177</v>
      </c>
      <c r="M33" s="171" t="s">
        <v>178</v>
      </c>
      <c r="N33" s="170" t="s">
        <v>179</v>
      </c>
      <c r="O33" s="170" t="s">
        <v>180</v>
      </c>
      <c r="P33" s="35" t="s">
        <v>118</v>
      </c>
      <c r="Q33" s="35" t="s">
        <v>175</v>
      </c>
      <c r="R33" s="35" t="s">
        <v>144</v>
      </c>
      <c r="S33" s="35" t="s">
        <v>142</v>
      </c>
      <c r="T33" s="35" t="s">
        <v>165</v>
      </c>
      <c r="U33" s="39" t="s">
        <v>148</v>
      </c>
      <c r="V33" s="40" t="s">
        <v>117</v>
      </c>
    </row>
    <row r="34" spans="1:22" s="32" customFormat="1" ht="14.4" customHeight="1" x14ac:dyDescent="0.3">
      <c r="A34" s="33">
        <v>4</v>
      </c>
      <c r="B34" s="34"/>
      <c r="C34" s="35"/>
      <c r="D34" s="35"/>
      <c r="E34" s="35"/>
      <c r="F34" s="35"/>
      <c r="G34" s="35"/>
      <c r="H34" s="35"/>
      <c r="I34" s="35"/>
      <c r="J34" s="52"/>
      <c r="K34" s="52" t="s">
        <v>181</v>
      </c>
      <c r="L34" s="52" t="s">
        <v>181</v>
      </c>
      <c r="M34" s="61" t="s">
        <v>181</v>
      </c>
      <c r="N34" s="35" t="s">
        <v>181</v>
      </c>
      <c r="O34" s="35" t="s">
        <v>181</v>
      </c>
      <c r="P34" s="61" t="s">
        <v>125</v>
      </c>
      <c r="Q34" s="61" t="s">
        <v>117</v>
      </c>
      <c r="R34" s="61" t="s">
        <v>175</v>
      </c>
      <c r="S34" s="61" t="s">
        <v>142</v>
      </c>
      <c r="T34" s="61" t="s">
        <v>163</v>
      </c>
      <c r="U34" s="172" t="s">
        <v>148</v>
      </c>
      <c r="V34" s="40" t="s">
        <v>131</v>
      </c>
    </row>
    <row r="35" spans="1:22" s="62" customFormat="1" ht="14.4" customHeight="1" thickBot="1" x14ac:dyDescent="0.4">
      <c r="A35" s="64">
        <v>5</v>
      </c>
      <c r="B35" s="161"/>
      <c r="C35" s="65"/>
      <c r="D35" s="65"/>
      <c r="E35" s="65"/>
      <c r="F35" s="65"/>
      <c r="G35" s="65"/>
      <c r="H35" s="65"/>
      <c r="I35" s="162"/>
      <c r="J35" s="162"/>
      <c r="K35" s="162" t="s">
        <v>181</v>
      </c>
      <c r="L35" s="162" t="s">
        <v>181</v>
      </c>
      <c r="M35" s="65" t="s">
        <v>181</v>
      </c>
      <c r="N35" s="162" t="s">
        <v>181</v>
      </c>
      <c r="O35" s="162" t="s">
        <v>181</v>
      </c>
      <c r="P35" s="65" t="s">
        <v>182</v>
      </c>
      <c r="Q35" s="65" t="s">
        <v>181</v>
      </c>
      <c r="R35" s="65" t="s">
        <v>183</v>
      </c>
      <c r="S35" s="65" t="s">
        <v>184</v>
      </c>
      <c r="T35" s="65" t="s">
        <v>185</v>
      </c>
      <c r="U35" s="66" t="s">
        <v>186</v>
      </c>
      <c r="V35" s="67" t="s">
        <v>187</v>
      </c>
    </row>
    <row r="36" spans="1:22" s="32" customFormat="1" ht="16.2" customHeight="1" x14ac:dyDescent="0.35">
      <c r="A36" s="68"/>
      <c r="B36" s="69" t="s">
        <v>25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</row>
    <row r="37" spans="1:22" ht="18" customHeight="1" x14ac:dyDescent="0.35"/>
    <row r="38" spans="1:22" ht="18" customHeight="1" x14ac:dyDescent="0.35"/>
    <row r="39" spans="1:22" ht="18" customHeight="1" x14ac:dyDescent="0.35"/>
    <row r="40" spans="1:22" ht="18" customHeight="1" x14ac:dyDescent="0.35"/>
    <row r="41" spans="1:22" ht="18" customHeight="1" x14ac:dyDescent="0.35"/>
    <row r="42" spans="1:22" ht="18" customHeight="1" x14ac:dyDescent="0.35"/>
    <row r="43" spans="1:22" ht="18" customHeight="1" x14ac:dyDescent="0.35"/>
    <row r="44" spans="1:22" ht="18" customHeight="1" x14ac:dyDescent="0.35"/>
    <row r="45" spans="1:22" ht="18" customHeight="1" x14ac:dyDescent="0.35"/>
    <row r="46" spans="1:22" ht="18" customHeight="1" x14ac:dyDescent="0.35"/>
    <row r="47" spans="1:22" ht="18" customHeight="1" x14ac:dyDescent="0.35"/>
    <row r="48" spans="1:22" ht="18" customHeight="1" x14ac:dyDescent="0.35"/>
    <row r="49" ht="18" customHeight="1" x14ac:dyDescent="0.35"/>
    <row r="50" ht="18" customHeight="1" x14ac:dyDescent="0.35"/>
    <row r="51" ht="18" customHeight="1" x14ac:dyDescent="0.35"/>
    <row r="52" ht="18" customHeight="1" x14ac:dyDescent="0.35"/>
    <row r="53" ht="18" customHeight="1" x14ac:dyDescent="0.35"/>
    <row r="54" ht="18" customHeight="1" x14ac:dyDescent="0.35"/>
    <row r="55" ht="18" customHeight="1" x14ac:dyDescent="0.35"/>
    <row r="56" ht="18" customHeight="1" x14ac:dyDescent="0.35"/>
    <row r="57" ht="18" customHeight="1" x14ac:dyDescent="0.35"/>
    <row r="58" ht="18" customHeight="1" x14ac:dyDescent="0.35"/>
    <row r="59" ht="18" customHeight="1" x14ac:dyDescent="0.35"/>
    <row r="60" ht="18" customHeight="1" x14ac:dyDescent="0.35"/>
    <row r="61" ht="18" customHeight="1" x14ac:dyDescent="0.35"/>
    <row r="62" ht="18" customHeight="1" x14ac:dyDescent="0.35"/>
    <row r="63" ht="18" customHeight="1" x14ac:dyDescent="0.35"/>
    <row r="64" ht="18" customHeight="1" x14ac:dyDescent="0.35"/>
    <row r="65" ht="18.600000000000001" customHeight="1" x14ac:dyDescent="0.35"/>
    <row r="66" ht="18.600000000000001" customHeight="1" x14ac:dyDescent="0.35"/>
    <row r="67" ht="18.600000000000001" customHeight="1" x14ac:dyDescent="0.35"/>
    <row r="68" ht="18.600000000000001" customHeight="1" x14ac:dyDescent="0.35"/>
    <row r="69" ht="18.600000000000001" customHeight="1" x14ac:dyDescent="0.35"/>
    <row r="70" ht="18.600000000000001" customHeight="1" x14ac:dyDescent="0.35"/>
    <row r="71" ht="18.600000000000001" customHeight="1" x14ac:dyDescent="0.35"/>
    <row r="72" ht="18.600000000000001" customHeight="1" x14ac:dyDescent="0.35"/>
    <row r="73" ht="18.600000000000001" customHeight="1" x14ac:dyDescent="0.35"/>
    <row r="74" ht="18.600000000000001" customHeight="1" x14ac:dyDescent="0.35"/>
    <row r="75" ht="18.600000000000001" customHeight="1" x14ac:dyDescent="0.35"/>
    <row r="76" ht="18.600000000000001" customHeight="1" x14ac:dyDescent="0.35"/>
    <row r="77" ht="18.600000000000001" customHeight="1" x14ac:dyDescent="0.35"/>
    <row r="78" ht="18.600000000000001" customHeight="1" x14ac:dyDescent="0.35"/>
    <row r="79" ht="18.600000000000001" customHeight="1" x14ac:dyDescent="0.35"/>
    <row r="80" ht="18.600000000000001" customHeight="1" x14ac:dyDescent="0.35"/>
    <row r="81" ht="18.600000000000001" customHeight="1" x14ac:dyDescent="0.35"/>
    <row r="82" ht="18.600000000000001" customHeight="1" x14ac:dyDescent="0.35"/>
    <row r="83" ht="18.600000000000001" customHeight="1" x14ac:dyDescent="0.35"/>
    <row r="84" ht="18.600000000000001" customHeight="1" x14ac:dyDescent="0.35"/>
    <row r="85" ht="18.600000000000001" customHeight="1" x14ac:dyDescent="0.35"/>
    <row r="86" ht="18.600000000000001" customHeight="1" x14ac:dyDescent="0.35"/>
    <row r="87" ht="18.600000000000001" customHeight="1" x14ac:dyDescent="0.35"/>
    <row r="88" ht="18.600000000000001" customHeight="1" x14ac:dyDescent="0.35"/>
    <row r="89" ht="18.600000000000001" customHeight="1" x14ac:dyDescent="0.35"/>
    <row r="90" ht="18.600000000000001" customHeight="1" x14ac:dyDescent="0.35"/>
    <row r="91" ht="18.600000000000001" customHeight="1" x14ac:dyDescent="0.35"/>
    <row r="92" ht="18.600000000000001" customHeight="1" x14ac:dyDescent="0.35"/>
    <row r="93" ht="18.600000000000001" customHeight="1" x14ac:dyDescent="0.35"/>
    <row r="94" ht="18.600000000000001" customHeight="1" x14ac:dyDescent="0.35"/>
    <row r="95" ht="18.600000000000001" customHeight="1" x14ac:dyDescent="0.35"/>
    <row r="96" ht="18.600000000000001" customHeight="1" x14ac:dyDescent="0.35"/>
    <row r="97" ht="18.600000000000001" customHeight="1" x14ac:dyDescent="0.35"/>
    <row r="98" ht="18.600000000000001" customHeight="1" x14ac:dyDescent="0.35"/>
    <row r="99" ht="18.600000000000001" customHeight="1" x14ac:dyDescent="0.35"/>
    <row r="100" ht="18.600000000000001" customHeight="1" x14ac:dyDescent="0.35"/>
    <row r="101" ht="18.600000000000001" customHeight="1" x14ac:dyDescent="0.35"/>
    <row r="102" ht="18.600000000000001" customHeight="1" x14ac:dyDescent="0.35"/>
    <row r="103" ht="18.600000000000001" customHeight="1" x14ac:dyDescent="0.35"/>
    <row r="104" ht="18.600000000000001" customHeight="1" x14ac:dyDescent="0.35"/>
  </sheetData>
  <mergeCells count="5">
    <mergeCell ref="A1:V1"/>
    <mergeCell ref="A2:V2"/>
    <mergeCell ref="A4:A5"/>
    <mergeCell ref="B4:V4"/>
    <mergeCell ref="P5:Q5"/>
  </mergeCells>
  <printOptions horizontalCentered="1"/>
  <pageMargins left="0" right="0" top="0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9FFB3-5182-4549-8833-68DD5F2488E1}">
  <dimension ref="A1:X399"/>
  <sheetViews>
    <sheetView zoomScale="85" zoomScaleNormal="85" workbookViewId="0">
      <selection activeCell="N11" sqref="N11"/>
    </sheetView>
  </sheetViews>
  <sheetFormatPr defaultColWidth="8.90625" defaultRowHeight="18" x14ac:dyDescent="0.35"/>
  <cols>
    <col min="1" max="1" width="6.90625" style="1" customWidth="1"/>
    <col min="2" max="2" width="7.36328125" style="19" customWidth="1"/>
    <col min="3" max="3" width="8.08984375" style="19" customWidth="1"/>
    <col min="4" max="7" width="7.36328125" style="19" customWidth="1"/>
    <col min="8" max="8" width="8.81640625" style="19" customWidth="1"/>
    <col min="9" max="22" width="7.36328125" style="19" customWidth="1"/>
    <col min="23" max="23" width="1.1796875" style="158" customWidth="1"/>
    <col min="24" max="24" width="3.6328125" style="72" customWidth="1"/>
    <col min="25" max="16384" width="8.90625" style="1"/>
  </cols>
  <sheetData>
    <row r="1" spans="1:24" ht="24.75" customHeight="1" x14ac:dyDescent="0.4">
      <c r="A1" s="188" t="s">
        <v>191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"/>
      <c r="X1" s="1"/>
    </row>
    <row r="2" spans="1:24" ht="18.75" customHeight="1" x14ac:dyDescent="0.4">
      <c r="A2" s="189" t="s">
        <v>195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"/>
      <c r="X2" s="1"/>
    </row>
    <row r="3" spans="1:24" ht="9.75" customHeight="1" thickBot="1" x14ac:dyDescent="0.4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</row>
    <row r="4" spans="1:24" s="74" customFormat="1" ht="18.75" customHeight="1" thickBot="1" x14ac:dyDescent="0.35">
      <c r="A4" s="190" t="s">
        <v>68</v>
      </c>
      <c r="B4" s="192" t="s">
        <v>69</v>
      </c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73"/>
      <c r="X4" s="72"/>
    </row>
    <row r="5" spans="1:24" s="74" customFormat="1" ht="22.5" customHeight="1" thickBot="1" x14ac:dyDescent="0.35">
      <c r="A5" s="191"/>
      <c r="B5" s="75" t="s">
        <v>41</v>
      </c>
      <c r="C5" s="76" t="s">
        <v>70</v>
      </c>
      <c r="D5" s="76" t="s">
        <v>71</v>
      </c>
      <c r="E5" s="76" t="s">
        <v>72</v>
      </c>
      <c r="F5" s="76" t="s">
        <v>73</v>
      </c>
      <c r="G5" s="76" t="s">
        <v>74</v>
      </c>
      <c r="H5" s="76" t="s">
        <v>75</v>
      </c>
      <c r="I5" s="76" t="s">
        <v>48</v>
      </c>
      <c r="J5" s="76" t="s">
        <v>76</v>
      </c>
      <c r="K5" s="76" t="s">
        <v>77</v>
      </c>
      <c r="L5" s="76" t="s">
        <v>78</v>
      </c>
      <c r="M5" s="76" t="s">
        <v>52</v>
      </c>
      <c r="N5" s="76" t="s">
        <v>53</v>
      </c>
      <c r="O5" s="76" t="s">
        <v>54</v>
      </c>
      <c r="P5" s="194" t="s">
        <v>55</v>
      </c>
      <c r="Q5" s="195"/>
      <c r="R5" s="76" t="s">
        <v>79</v>
      </c>
      <c r="S5" s="76" t="s">
        <v>80</v>
      </c>
      <c r="T5" s="76" t="s">
        <v>81</v>
      </c>
      <c r="U5" s="77" t="s">
        <v>59</v>
      </c>
      <c r="V5" s="77" t="s">
        <v>60</v>
      </c>
      <c r="W5" s="78"/>
      <c r="X5" s="72"/>
    </row>
    <row r="6" spans="1:24" s="85" customFormat="1" ht="16.5" customHeight="1" x14ac:dyDescent="0.35">
      <c r="A6" s="79">
        <v>1</v>
      </c>
      <c r="B6" s="80" t="s">
        <v>61</v>
      </c>
      <c r="C6" s="81" t="s">
        <v>61</v>
      </c>
      <c r="D6" s="81" t="s">
        <v>61</v>
      </c>
      <c r="E6" s="81" t="s">
        <v>61</v>
      </c>
      <c r="F6" s="81" t="s">
        <v>61</v>
      </c>
      <c r="G6" s="81" t="s">
        <v>61</v>
      </c>
      <c r="H6" s="81" t="s">
        <v>61</v>
      </c>
      <c r="I6" s="81" t="s">
        <v>61</v>
      </c>
      <c r="J6" s="81" t="s">
        <v>61</v>
      </c>
      <c r="K6" s="81" t="s">
        <v>61</v>
      </c>
      <c r="L6" s="81" t="s">
        <v>61</v>
      </c>
      <c r="M6" s="81" t="s">
        <v>61</v>
      </c>
      <c r="N6" s="81" t="s">
        <v>61</v>
      </c>
      <c r="O6" s="81" t="s">
        <v>61</v>
      </c>
      <c r="P6" s="81" t="s">
        <v>61</v>
      </c>
      <c r="Q6" s="81"/>
      <c r="R6" s="81" t="s">
        <v>61</v>
      </c>
      <c r="S6" s="81" t="s">
        <v>61</v>
      </c>
      <c r="T6" s="81" t="s">
        <v>61</v>
      </c>
      <c r="U6" s="82" t="s">
        <v>61</v>
      </c>
      <c r="V6" s="83" t="s">
        <v>61</v>
      </c>
      <c r="W6" s="84"/>
      <c r="X6" s="72"/>
    </row>
    <row r="7" spans="1:24" s="85" customFormat="1" ht="16.5" customHeight="1" x14ac:dyDescent="0.3">
      <c r="A7" s="86">
        <v>2</v>
      </c>
      <c r="B7" s="87" t="s">
        <v>141</v>
      </c>
      <c r="C7" s="88" t="s">
        <v>115</v>
      </c>
      <c r="D7" s="88" t="s">
        <v>188</v>
      </c>
      <c r="E7" s="88" t="s">
        <v>119</v>
      </c>
      <c r="F7" s="88" t="s">
        <v>114</v>
      </c>
      <c r="G7" s="88" t="s">
        <v>113</v>
      </c>
      <c r="H7" s="88" t="s">
        <v>112</v>
      </c>
      <c r="I7" s="88" t="s">
        <v>142</v>
      </c>
      <c r="J7" s="88" t="s">
        <v>116</v>
      </c>
      <c r="K7" s="88" t="s">
        <v>167</v>
      </c>
      <c r="L7" s="88" t="s">
        <v>190</v>
      </c>
      <c r="M7" s="88" t="s">
        <v>163</v>
      </c>
      <c r="N7" s="88" t="s">
        <v>172</v>
      </c>
      <c r="O7" s="88" t="s">
        <v>171</v>
      </c>
      <c r="P7" s="88" t="s">
        <v>125</v>
      </c>
      <c r="Q7" s="88" t="s">
        <v>117</v>
      </c>
      <c r="R7" s="88" t="s">
        <v>139</v>
      </c>
      <c r="S7" s="88" t="s">
        <v>170</v>
      </c>
      <c r="T7" s="88" t="s">
        <v>165</v>
      </c>
      <c r="U7" s="89" t="s">
        <v>148</v>
      </c>
      <c r="V7" s="90" t="s">
        <v>131</v>
      </c>
      <c r="W7" s="91"/>
      <c r="X7" s="72"/>
    </row>
    <row r="8" spans="1:24" s="85" customFormat="1" ht="16.5" customHeight="1" x14ac:dyDescent="0.3">
      <c r="A8" s="92" t="s">
        <v>82</v>
      </c>
      <c r="B8" s="87" t="s">
        <v>141</v>
      </c>
      <c r="C8" s="88" t="s">
        <v>188</v>
      </c>
      <c r="D8" s="88" t="s">
        <v>148</v>
      </c>
      <c r="E8" s="88" t="s">
        <v>119</v>
      </c>
      <c r="F8" s="88" t="s">
        <v>114</v>
      </c>
      <c r="G8" s="88" t="s">
        <v>113</v>
      </c>
      <c r="H8" s="88" t="s">
        <v>112</v>
      </c>
      <c r="I8" s="88" t="s">
        <v>115</v>
      </c>
      <c r="J8" s="88" t="s">
        <v>123</v>
      </c>
      <c r="K8" s="88" t="s">
        <v>126</v>
      </c>
      <c r="L8" s="88" t="s">
        <v>162</v>
      </c>
      <c r="M8" s="88" t="s">
        <v>163</v>
      </c>
      <c r="N8" s="88" t="s">
        <v>111</v>
      </c>
      <c r="O8" s="88" t="s">
        <v>118</v>
      </c>
      <c r="P8" s="88" t="s">
        <v>125</v>
      </c>
      <c r="Q8" s="88" t="s">
        <v>117</v>
      </c>
      <c r="R8" s="88" t="s">
        <v>139</v>
      </c>
      <c r="S8" s="88" t="s">
        <v>170</v>
      </c>
      <c r="T8" s="88" t="s">
        <v>165</v>
      </c>
      <c r="U8" s="93" t="s">
        <v>164</v>
      </c>
      <c r="V8" s="94" t="s">
        <v>142</v>
      </c>
      <c r="W8" s="91"/>
      <c r="X8" s="95">
        <v>2</v>
      </c>
    </row>
    <row r="9" spans="1:24" s="85" customFormat="1" ht="16.5" customHeight="1" x14ac:dyDescent="0.3">
      <c r="A9" s="86">
        <v>4</v>
      </c>
      <c r="B9" s="87" t="s">
        <v>124</v>
      </c>
      <c r="C9" s="88" t="s">
        <v>114</v>
      </c>
      <c r="D9" s="88" t="s">
        <v>148</v>
      </c>
      <c r="E9" s="88" t="s">
        <v>111</v>
      </c>
      <c r="F9" s="88" t="s">
        <v>113</v>
      </c>
      <c r="G9" s="88" t="s">
        <v>146</v>
      </c>
      <c r="H9" s="88" t="s">
        <v>150</v>
      </c>
      <c r="I9" s="88" t="s">
        <v>122</v>
      </c>
      <c r="J9" s="88" t="s">
        <v>139</v>
      </c>
      <c r="K9" s="88" t="s">
        <v>168</v>
      </c>
      <c r="L9" s="88" t="s">
        <v>126</v>
      </c>
      <c r="M9" s="88" t="s">
        <v>142</v>
      </c>
      <c r="N9" s="88" t="s">
        <v>166</v>
      </c>
      <c r="O9" s="88" t="s">
        <v>118</v>
      </c>
      <c r="P9" s="88" t="s">
        <v>165</v>
      </c>
      <c r="Q9" s="88" t="s">
        <v>181</v>
      </c>
      <c r="R9" s="88" t="s">
        <v>163</v>
      </c>
      <c r="S9" s="88" t="s">
        <v>131</v>
      </c>
      <c r="T9" s="88" t="s">
        <v>164</v>
      </c>
      <c r="U9" s="93" t="s">
        <v>117</v>
      </c>
      <c r="V9" s="94" t="s">
        <v>170</v>
      </c>
      <c r="W9" s="96"/>
      <c r="X9" s="95"/>
    </row>
    <row r="10" spans="1:24" s="85" customFormat="1" ht="16.5" customHeight="1" x14ac:dyDescent="0.3">
      <c r="A10" s="86">
        <v>5</v>
      </c>
      <c r="B10" s="97" t="s">
        <v>113</v>
      </c>
      <c r="C10" s="98" t="s">
        <v>121</v>
      </c>
      <c r="D10" s="98" t="s">
        <v>115</v>
      </c>
      <c r="E10" s="98" t="s">
        <v>124</v>
      </c>
      <c r="F10" s="98" t="s">
        <v>111</v>
      </c>
      <c r="G10" s="98" t="s">
        <v>112</v>
      </c>
      <c r="H10" s="98" t="s">
        <v>119</v>
      </c>
      <c r="I10" s="98" t="s">
        <v>152</v>
      </c>
      <c r="J10" s="98" t="s">
        <v>118</v>
      </c>
      <c r="K10" s="98" t="s">
        <v>142</v>
      </c>
      <c r="L10" s="98" t="s">
        <v>168</v>
      </c>
      <c r="M10" s="98" t="s">
        <v>173</v>
      </c>
      <c r="N10" s="98" t="s">
        <v>116</v>
      </c>
      <c r="O10" s="98" t="s">
        <v>114</v>
      </c>
      <c r="P10" s="98" t="s">
        <v>139</v>
      </c>
      <c r="Q10" s="98" t="s">
        <v>181</v>
      </c>
      <c r="R10" s="98" t="s">
        <v>163</v>
      </c>
      <c r="S10" s="98" t="s">
        <v>131</v>
      </c>
      <c r="T10" s="98" t="s">
        <v>148</v>
      </c>
      <c r="U10" s="99" t="s">
        <v>117</v>
      </c>
      <c r="V10" s="100" t="s">
        <v>170</v>
      </c>
      <c r="W10" s="101"/>
      <c r="X10" s="95"/>
    </row>
    <row r="11" spans="1:24" s="85" customFormat="1" ht="16.5" customHeight="1" x14ac:dyDescent="0.3">
      <c r="A11" s="102">
        <v>1</v>
      </c>
      <c r="B11" s="103" t="s">
        <v>137</v>
      </c>
      <c r="C11" s="104" t="s">
        <v>128</v>
      </c>
      <c r="D11" s="105" t="s">
        <v>110</v>
      </c>
      <c r="E11" s="88" t="s">
        <v>117</v>
      </c>
      <c r="F11" s="104" t="s">
        <v>111</v>
      </c>
      <c r="G11" s="104" t="s">
        <v>129</v>
      </c>
      <c r="H11" s="104" t="s">
        <v>133</v>
      </c>
      <c r="I11" s="88" t="s">
        <v>131</v>
      </c>
      <c r="J11" s="104" t="s">
        <v>149</v>
      </c>
      <c r="K11" s="88" t="s">
        <v>119</v>
      </c>
      <c r="L11" s="104" t="s">
        <v>130</v>
      </c>
      <c r="M11" s="104" t="s">
        <v>140</v>
      </c>
      <c r="N11" s="104" t="s">
        <v>136</v>
      </c>
      <c r="O11" s="104" t="s">
        <v>118</v>
      </c>
      <c r="P11" s="104" t="s">
        <v>169</v>
      </c>
      <c r="Q11" s="104" t="s">
        <v>181</v>
      </c>
      <c r="R11" s="104" t="s">
        <v>139</v>
      </c>
      <c r="S11" s="104" t="s">
        <v>134</v>
      </c>
      <c r="T11" s="104" t="s">
        <v>142</v>
      </c>
      <c r="U11" s="89" t="s">
        <v>127</v>
      </c>
      <c r="V11" s="94" t="s">
        <v>164</v>
      </c>
      <c r="W11" s="96"/>
      <c r="X11" s="95"/>
    </row>
    <row r="12" spans="1:24" s="85" customFormat="1" ht="16.5" customHeight="1" x14ac:dyDescent="0.3">
      <c r="A12" s="86">
        <v>2</v>
      </c>
      <c r="B12" s="87" t="s">
        <v>137</v>
      </c>
      <c r="C12" s="88" t="s">
        <v>136</v>
      </c>
      <c r="D12" s="88" t="s">
        <v>127</v>
      </c>
      <c r="E12" s="88" t="s">
        <v>117</v>
      </c>
      <c r="F12" s="88" t="s">
        <v>128</v>
      </c>
      <c r="G12" s="88" t="s">
        <v>132</v>
      </c>
      <c r="H12" s="88" t="s">
        <v>133</v>
      </c>
      <c r="I12" s="88" t="s">
        <v>131</v>
      </c>
      <c r="J12" s="88" t="s">
        <v>190</v>
      </c>
      <c r="K12" s="88" t="s">
        <v>126</v>
      </c>
      <c r="L12" s="88" t="s">
        <v>119</v>
      </c>
      <c r="M12" s="88" t="s">
        <v>140</v>
      </c>
      <c r="N12" s="88" t="s">
        <v>111</v>
      </c>
      <c r="O12" s="88" t="s">
        <v>130</v>
      </c>
      <c r="P12" s="88" t="s">
        <v>169</v>
      </c>
      <c r="Q12" s="88" t="s">
        <v>181</v>
      </c>
      <c r="R12" s="88" t="s">
        <v>170</v>
      </c>
      <c r="S12" s="88" t="s">
        <v>134</v>
      </c>
      <c r="T12" s="88" t="s">
        <v>142</v>
      </c>
      <c r="U12" s="93" t="s">
        <v>175</v>
      </c>
      <c r="V12" s="94" t="s">
        <v>164</v>
      </c>
      <c r="W12" s="91"/>
      <c r="X12" s="95"/>
    </row>
    <row r="13" spans="1:24" s="85" customFormat="1" ht="16.5" customHeight="1" x14ac:dyDescent="0.3">
      <c r="A13" s="92" t="s">
        <v>83</v>
      </c>
      <c r="B13" s="87" t="s">
        <v>129</v>
      </c>
      <c r="C13" s="88" t="s">
        <v>136</v>
      </c>
      <c r="D13" s="88" t="s">
        <v>117</v>
      </c>
      <c r="E13" s="88" t="s">
        <v>111</v>
      </c>
      <c r="F13" s="88" t="s">
        <v>110</v>
      </c>
      <c r="G13" s="88" t="s">
        <v>128</v>
      </c>
      <c r="H13" s="88" t="s">
        <v>119</v>
      </c>
      <c r="I13" s="88" t="s">
        <v>140</v>
      </c>
      <c r="J13" s="88" t="s">
        <v>142</v>
      </c>
      <c r="K13" s="88" t="s">
        <v>126</v>
      </c>
      <c r="L13" s="88" t="s">
        <v>133</v>
      </c>
      <c r="M13" s="88" t="s">
        <v>135</v>
      </c>
      <c r="N13" s="88" t="s">
        <v>190</v>
      </c>
      <c r="O13" s="88" t="s">
        <v>130</v>
      </c>
      <c r="P13" s="88" t="s">
        <v>139</v>
      </c>
      <c r="Q13" s="88" t="s">
        <v>181</v>
      </c>
      <c r="R13" s="88" t="s">
        <v>134</v>
      </c>
      <c r="S13" s="88" t="s">
        <v>131</v>
      </c>
      <c r="T13" s="88" t="s">
        <v>170</v>
      </c>
      <c r="U13" s="93" t="s">
        <v>175</v>
      </c>
      <c r="V13" s="94" t="s">
        <v>127</v>
      </c>
      <c r="W13" s="91"/>
      <c r="X13" s="95">
        <v>3</v>
      </c>
    </row>
    <row r="14" spans="1:24" s="85" customFormat="1" ht="16.5" customHeight="1" x14ac:dyDescent="0.3">
      <c r="A14" s="86">
        <v>4</v>
      </c>
      <c r="B14" s="87" t="s">
        <v>126</v>
      </c>
      <c r="C14" s="88" t="s">
        <v>127</v>
      </c>
      <c r="D14" s="88" t="s">
        <v>117</v>
      </c>
      <c r="E14" s="88" t="s">
        <v>110</v>
      </c>
      <c r="F14" s="88" t="s">
        <v>133</v>
      </c>
      <c r="G14" s="88" t="s">
        <v>128</v>
      </c>
      <c r="H14" s="88" t="s">
        <v>119</v>
      </c>
      <c r="I14" s="88" t="s">
        <v>137</v>
      </c>
      <c r="J14" s="88" t="s">
        <v>135</v>
      </c>
      <c r="K14" s="88" t="s">
        <v>190</v>
      </c>
      <c r="L14" s="88" t="s">
        <v>140</v>
      </c>
      <c r="M14" s="88" t="s">
        <v>173</v>
      </c>
      <c r="N14" s="88" t="s">
        <v>166</v>
      </c>
      <c r="O14" s="88" t="s">
        <v>136</v>
      </c>
      <c r="P14" s="88" t="s">
        <v>139</v>
      </c>
      <c r="Q14" s="88" t="s">
        <v>181</v>
      </c>
      <c r="R14" s="88" t="s">
        <v>175</v>
      </c>
      <c r="S14" s="88" t="s">
        <v>142</v>
      </c>
      <c r="T14" s="88" t="s">
        <v>164</v>
      </c>
      <c r="U14" s="93" t="s">
        <v>170</v>
      </c>
      <c r="V14" s="94" t="s">
        <v>131</v>
      </c>
      <c r="W14" s="91"/>
      <c r="X14" s="95"/>
    </row>
    <row r="15" spans="1:24" s="85" customFormat="1" ht="16.5" customHeight="1" x14ac:dyDescent="0.3">
      <c r="A15" s="106">
        <v>5</v>
      </c>
      <c r="B15" s="107" t="s">
        <v>126</v>
      </c>
      <c r="C15" s="88" t="s">
        <v>127</v>
      </c>
      <c r="D15" s="98" t="s">
        <v>128</v>
      </c>
      <c r="E15" s="98" t="s">
        <v>119</v>
      </c>
      <c r="F15" s="98" t="s">
        <v>129</v>
      </c>
      <c r="G15" s="98" t="s">
        <v>120</v>
      </c>
      <c r="H15" s="98" t="s">
        <v>130</v>
      </c>
      <c r="I15" s="98" t="s">
        <v>137</v>
      </c>
      <c r="J15" s="98" t="s">
        <v>135</v>
      </c>
      <c r="K15" s="98" t="s">
        <v>133</v>
      </c>
      <c r="L15" s="98" t="s">
        <v>140</v>
      </c>
      <c r="M15" s="98" t="s">
        <v>173</v>
      </c>
      <c r="N15" s="98" t="s">
        <v>166</v>
      </c>
      <c r="O15" s="98" t="s">
        <v>136</v>
      </c>
      <c r="P15" s="98" t="s">
        <v>118</v>
      </c>
      <c r="Q15" s="98" t="s">
        <v>181</v>
      </c>
      <c r="R15" s="98" t="s">
        <v>175</v>
      </c>
      <c r="S15" s="98" t="s">
        <v>142</v>
      </c>
      <c r="T15" s="98" t="s">
        <v>164</v>
      </c>
      <c r="U15" s="99" t="s">
        <v>170</v>
      </c>
      <c r="V15" s="100" t="s">
        <v>131</v>
      </c>
      <c r="W15" s="101"/>
      <c r="X15" s="95"/>
    </row>
    <row r="16" spans="1:24" s="85" customFormat="1" ht="16.5" customHeight="1" x14ac:dyDescent="0.3">
      <c r="A16" s="102">
        <v>1</v>
      </c>
      <c r="B16" s="108" t="s">
        <v>188</v>
      </c>
      <c r="C16" s="105" t="s">
        <v>129</v>
      </c>
      <c r="D16" s="88" t="s">
        <v>117</v>
      </c>
      <c r="E16" s="105" t="s">
        <v>138</v>
      </c>
      <c r="F16" s="105" t="s">
        <v>110</v>
      </c>
      <c r="G16" s="105" t="s">
        <v>130</v>
      </c>
      <c r="H16" s="105" t="s">
        <v>114</v>
      </c>
      <c r="I16" s="105" t="s">
        <v>140</v>
      </c>
      <c r="J16" s="105" t="s">
        <v>142</v>
      </c>
      <c r="K16" s="105" t="s">
        <v>126</v>
      </c>
      <c r="L16" s="105" t="s">
        <v>137</v>
      </c>
      <c r="M16" s="105" t="s">
        <v>136</v>
      </c>
      <c r="N16" s="105" t="s">
        <v>133</v>
      </c>
      <c r="O16" s="105" t="s">
        <v>163</v>
      </c>
      <c r="P16" s="105" t="s">
        <v>169</v>
      </c>
      <c r="Q16" s="105" t="s">
        <v>181</v>
      </c>
      <c r="R16" s="105" t="s">
        <v>139</v>
      </c>
      <c r="S16" s="105" t="s">
        <v>144</v>
      </c>
      <c r="T16" s="105" t="s">
        <v>165</v>
      </c>
      <c r="U16" s="89" t="s">
        <v>164</v>
      </c>
      <c r="V16" s="94" t="s">
        <v>131</v>
      </c>
      <c r="W16" s="91"/>
      <c r="X16" s="95"/>
    </row>
    <row r="17" spans="1:24" s="85" customFormat="1" ht="16.5" customHeight="1" x14ac:dyDescent="0.3">
      <c r="A17" s="86">
        <v>2</v>
      </c>
      <c r="B17" s="87" t="s">
        <v>126</v>
      </c>
      <c r="C17" s="88" t="s">
        <v>121</v>
      </c>
      <c r="D17" s="88" t="s">
        <v>110</v>
      </c>
      <c r="E17" s="88" t="s">
        <v>117</v>
      </c>
      <c r="F17" s="88" t="s">
        <v>143</v>
      </c>
      <c r="G17" s="88" t="s">
        <v>129</v>
      </c>
      <c r="H17" s="88" t="s">
        <v>114</v>
      </c>
      <c r="I17" s="88" t="s">
        <v>140</v>
      </c>
      <c r="J17" s="88" t="s">
        <v>139</v>
      </c>
      <c r="K17" s="88" t="s">
        <v>142</v>
      </c>
      <c r="L17" s="88" t="s">
        <v>137</v>
      </c>
      <c r="M17" s="88" t="s">
        <v>136</v>
      </c>
      <c r="N17" s="88" t="s">
        <v>133</v>
      </c>
      <c r="O17" s="88" t="s">
        <v>116</v>
      </c>
      <c r="P17" s="88" t="s">
        <v>169</v>
      </c>
      <c r="Q17" s="88" t="s">
        <v>181</v>
      </c>
      <c r="R17" s="88" t="s">
        <v>163</v>
      </c>
      <c r="S17" s="88" t="s">
        <v>144</v>
      </c>
      <c r="T17" s="88" t="s">
        <v>170</v>
      </c>
      <c r="U17" s="93" t="s">
        <v>164</v>
      </c>
      <c r="V17" s="94" t="s">
        <v>131</v>
      </c>
      <c r="W17" s="91"/>
      <c r="X17" s="95"/>
    </row>
    <row r="18" spans="1:24" s="85" customFormat="1" ht="16.5" customHeight="1" x14ac:dyDescent="0.35">
      <c r="A18" s="92" t="s">
        <v>84</v>
      </c>
      <c r="B18" s="87" t="s">
        <v>129</v>
      </c>
      <c r="C18" s="88" t="s">
        <v>115</v>
      </c>
      <c r="D18" s="88" t="s">
        <v>114</v>
      </c>
      <c r="E18" s="88" t="s">
        <v>110</v>
      </c>
      <c r="F18" s="88" t="s">
        <v>143</v>
      </c>
      <c r="G18" s="88" t="s">
        <v>188</v>
      </c>
      <c r="H18" s="88" t="s">
        <v>133</v>
      </c>
      <c r="I18" s="88" t="s">
        <v>122</v>
      </c>
      <c r="J18" s="88" t="s">
        <v>139</v>
      </c>
      <c r="K18" s="88" t="s">
        <v>142</v>
      </c>
      <c r="L18" s="88" t="s">
        <v>140</v>
      </c>
      <c r="M18" s="88" t="s">
        <v>130</v>
      </c>
      <c r="N18" s="88" t="s">
        <v>164</v>
      </c>
      <c r="O18" s="88" t="s">
        <v>136</v>
      </c>
      <c r="P18" s="88" t="s">
        <v>165</v>
      </c>
      <c r="Q18" s="88" t="s">
        <v>181</v>
      </c>
      <c r="R18" s="88" t="s">
        <v>163</v>
      </c>
      <c r="S18" s="88" t="s">
        <v>131</v>
      </c>
      <c r="T18" s="88" t="s">
        <v>170</v>
      </c>
      <c r="U18" s="93" t="s">
        <v>117</v>
      </c>
      <c r="V18" s="94" t="s">
        <v>127</v>
      </c>
      <c r="W18" s="109"/>
      <c r="X18" s="95">
        <v>4</v>
      </c>
    </row>
    <row r="19" spans="1:24" s="85" customFormat="1" ht="16.5" customHeight="1" x14ac:dyDescent="0.3">
      <c r="A19" s="86">
        <v>4</v>
      </c>
      <c r="B19" s="87" t="s">
        <v>129</v>
      </c>
      <c r="C19" s="88" t="s">
        <v>115</v>
      </c>
      <c r="D19" s="88" t="s">
        <v>127</v>
      </c>
      <c r="E19" s="88" t="s">
        <v>143</v>
      </c>
      <c r="F19" s="88" t="s">
        <v>133</v>
      </c>
      <c r="G19" s="88" t="s">
        <v>120</v>
      </c>
      <c r="H19" s="88" t="s">
        <v>121</v>
      </c>
      <c r="I19" s="88" t="s">
        <v>131</v>
      </c>
      <c r="J19" s="88" t="s">
        <v>140</v>
      </c>
      <c r="K19" s="88" t="s">
        <v>130</v>
      </c>
      <c r="L19" s="88" t="s">
        <v>126</v>
      </c>
      <c r="M19" s="88" t="s">
        <v>137</v>
      </c>
      <c r="N19" s="88" t="s">
        <v>136</v>
      </c>
      <c r="O19" s="88" t="s">
        <v>164</v>
      </c>
      <c r="P19" s="88" t="s">
        <v>139</v>
      </c>
      <c r="Q19" s="88" t="s">
        <v>181</v>
      </c>
      <c r="R19" s="88" t="s">
        <v>144</v>
      </c>
      <c r="S19" s="88" t="s">
        <v>163</v>
      </c>
      <c r="T19" s="88" t="s">
        <v>142</v>
      </c>
      <c r="U19" s="93" t="s">
        <v>170</v>
      </c>
      <c r="V19" s="94" t="s">
        <v>117</v>
      </c>
      <c r="W19" s="91"/>
      <c r="X19" s="95"/>
    </row>
    <row r="20" spans="1:24" s="85" customFormat="1" ht="16.5" customHeight="1" x14ac:dyDescent="0.3">
      <c r="A20" s="106">
        <v>5</v>
      </c>
      <c r="B20" s="97" t="s">
        <v>114</v>
      </c>
      <c r="C20" s="98" t="s">
        <v>136</v>
      </c>
      <c r="D20" s="98" t="s">
        <v>115</v>
      </c>
      <c r="E20" s="98" t="s">
        <v>143</v>
      </c>
      <c r="F20" s="98" t="s">
        <v>133</v>
      </c>
      <c r="G20" s="98" t="s">
        <v>132</v>
      </c>
      <c r="H20" s="98" t="s">
        <v>130</v>
      </c>
      <c r="I20" s="98" t="s">
        <v>131</v>
      </c>
      <c r="J20" s="98" t="s">
        <v>116</v>
      </c>
      <c r="K20" s="98" t="s">
        <v>140</v>
      </c>
      <c r="L20" s="98" t="s">
        <v>126</v>
      </c>
      <c r="M20" s="98" t="s">
        <v>137</v>
      </c>
      <c r="N20" s="98" t="s">
        <v>174</v>
      </c>
      <c r="O20" s="98" t="s">
        <v>164</v>
      </c>
      <c r="P20" s="98" t="s">
        <v>139</v>
      </c>
      <c r="Q20" s="98" t="s">
        <v>181</v>
      </c>
      <c r="R20" s="98" t="s">
        <v>144</v>
      </c>
      <c r="S20" s="98" t="s">
        <v>163</v>
      </c>
      <c r="T20" s="98" t="s">
        <v>142</v>
      </c>
      <c r="U20" s="99" t="s">
        <v>127</v>
      </c>
      <c r="V20" s="100" t="s">
        <v>117</v>
      </c>
      <c r="W20" s="101"/>
      <c r="X20" s="95"/>
    </row>
    <row r="21" spans="1:24" s="85" customFormat="1" ht="16.5" customHeight="1" x14ac:dyDescent="0.3">
      <c r="A21" s="102">
        <v>1</v>
      </c>
      <c r="B21" s="103" t="s">
        <v>108</v>
      </c>
      <c r="C21" s="104" t="s">
        <v>137</v>
      </c>
      <c r="D21" s="104" t="s">
        <v>114</v>
      </c>
      <c r="E21" s="104" t="s">
        <v>128</v>
      </c>
      <c r="F21" s="104" t="s">
        <v>112</v>
      </c>
      <c r="G21" s="104" t="s">
        <v>146</v>
      </c>
      <c r="H21" s="104" t="s">
        <v>150</v>
      </c>
      <c r="I21" s="104" t="s">
        <v>134</v>
      </c>
      <c r="J21" s="104" t="s">
        <v>151</v>
      </c>
      <c r="K21" s="104" t="s">
        <v>167</v>
      </c>
      <c r="L21" s="104" t="s">
        <v>119</v>
      </c>
      <c r="M21" s="104" t="s">
        <v>142</v>
      </c>
      <c r="N21" s="104" t="s">
        <v>136</v>
      </c>
      <c r="O21" s="104" t="s">
        <v>163</v>
      </c>
      <c r="P21" s="105" t="s">
        <v>118</v>
      </c>
      <c r="Q21" s="104" t="s">
        <v>175</v>
      </c>
      <c r="R21" s="88" t="s">
        <v>139</v>
      </c>
      <c r="S21" s="104" t="s">
        <v>144</v>
      </c>
      <c r="T21" s="104" t="s">
        <v>164</v>
      </c>
      <c r="U21" s="89" t="s">
        <v>127</v>
      </c>
      <c r="V21" s="94" t="s">
        <v>117</v>
      </c>
      <c r="W21" s="96"/>
      <c r="X21" s="95"/>
    </row>
    <row r="22" spans="1:24" s="85" customFormat="1" ht="16.5" customHeight="1" x14ac:dyDescent="0.3">
      <c r="A22" s="86">
        <v>2</v>
      </c>
      <c r="B22" s="87" t="s">
        <v>141</v>
      </c>
      <c r="C22" s="88" t="s">
        <v>137</v>
      </c>
      <c r="D22" s="88" t="s">
        <v>114</v>
      </c>
      <c r="E22" s="88" t="s">
        <v>128</v>
      </c>
      <c r="F22" s="88" t="s">
        <v>112</v>
      </c>
      <c r="G22" s="88" t="s">
        <v>146</v>
      </c>
      <c r="H22" s="88" t="s">
        <v>135</v>
      </c>
      <c r="I22" s="88" t="s">
        <v>134</v>
      </c>
      <c r="J22" s="88" t="s">
        <v>151</v>
      </c>
      <c r="K22" s="88" t="s">
        <v>167</v>
      </c>
      <c r="L22" s="88" t="s">
        <v>119</v>
      </c>
      <c r="M22" s="88" t="s">
        <v>142</v>
      </c>
      <c r="N22" s="88" t="s">
        <v>136</v>
      </c>
      <c r="O22" s="88" t="s">
        <v>163</v>
      </c>
      <c r="P22" s="88" t="s">
        <v>118</v>
      </c>
      <c r="Q22" s="88" t="s">
        <v>175</v>
      </c>
      <c r="R22" s="88" t="s">
        <v>139</v>
      </c>
      <c r="S22" s="88" t="s">
        <v>144</v>
      </c>
      <c r="T22" s="88" t="s">
        <v>164</v>
      </c>
      <c r="U22" s="93" t="s">
        <v>127</v>
      </c>
      <c r="V22" s="94" t="s">
        <v>117</v>
      </c>
      <c r="W22" s="91"/>
      <c r="X22" s="95"/>
    </row>
    <row r="23" spans="1:24" s="85" customFormat="1" ht="16.5" customHeight="1" x14ac:dyDescent="0.3">
      <c r="A23" s="92" t="s">
        <v>85</v>
      </c>
      <c r="B23" s="87" t="s">
        <v>144</v>
      </c>
      <c r="C23" s="88" t="s">
        <v>127</v>
      </c>
      <c r="D23" s="88" t="s">
        <v>145</v>
      </c>
      <c r="E23" s="88" t="s">
        <v>124</v>
      </c>
      <c r="F23" s="88" t="s">
        <v>188</v>
      </c>
      <c r="G23" s="88" t="s">
        <v>128</v>
      </c>
      <c r="H23" s="88" t="s">
        <v>135</v>
      </c>
      <c r="I23" s="88" t="s">
        <v>190</v>
      </c>
      <c r="J23" s="88" t="s">
        <v>139</v>
      </c>
      <c r="K23" s="88" t="s">
        <v>137</v>
      </c>
      <c r="L23" s="88" t="s">
        <v>162</v>
      </c>
      <c r="M23" s="88" t="s">
        <v>136</v>
      </c>
      <c r="N23" s="88" t="s">
        <v>164</v>
      </c>
      <c r="O23" s="88" t="s">
        <v>114</v>
      </c>
      <c r="P23" s="88" t="s">
        <v>123</v>
      </c>
      <c r="Q23" s="88" t="s">
        <v>117</v>
      </c>
      <c r="R23" s="88" t="s">
        <v>134</v>
      </c>
      <c r="S23" s="88" t="s">
        <v>170</v>
      </c>
      <c r="T23" s="88" t="s">
        <v>163</v>
      </c>
      <c r="U23" s="93" t="s">
        <v>148</v>
      </c>
      <c r="V23" s="94" t="s">
        <v>142</v>
      </c>
      <c r="W23" s="91"/>
      <c r="X23" s="95">
        <v>5</v>
      </c>
    </row>
    <row r="24" spans="1:24" s="85" customFormat="1" ht="16.5" customHeight="1" x14ac:dyDescent="0.3">
      <c r="A24" s="86">
        <v>4</v>
      </c>
      <c r="B24" s="87" t="s">
        <v>124</v>
      </c>
      <c r="C24" s="88" t="s">
        <v>114</v>
      </c>
      <c r="D24" s="88" t="s">
        <v>127</v>
      </c>
      <c r="E24" s="88" t="s">
        <v>138</v>
      </c>
      <c r="F24" s="88" t="s">
        <v>128</v>
      </c>
      <c r="G24" s="88" t="s">
        <v>112</v>
      </c>
      <c r="H24" s="88" t="s">
        <v>144</v>
      </c>
      <c r="I24" s="88" t="s">
        <v>115</v>
      </c>
      <c r="J24" s="88" t="s">
        <v>118</v>
      </c>
      <c r="K24" s="88" t="s">
        <v>137</v>
      </c>
      <c r="L24" s="88" t="s">
        <v>162</v>
      </c>
      <c r="M24" s="88" t="s">
        <v>135</v>
      </c>
      <c r="N24" s="88" t="s">
        <v>164</v>
      </c>
      <c r="O24" s="88" t="s">
        <v>146</v>
      </c>
      <c r="P24" s="88" t="s">
        <v>123</v>
      </c>
      <c r="Q24" s="88" t="s">
        <v>117</v>
      </c>
      <c r="R24" s="88" t="s">
        <v>170</v>
      </c>
      <c r="S24" s="88" t="s">
        <v>134</v>
      </c>
      <c r="T24" s="88" t="s">
        <v>163</v>
      </c>
      <c r="U24" s="93" t="s">
        <v>175</v>
      </c>
      <c r="V24" s="94" t="s">
        <v>142</v>
      </c>
      <c r="W24" s="91"/>
      <c r="X24" s="95"/>
    </row>
    <row r="25" spans="1:24" s="85" customFormat="1" ht="16.5" customHeight="1" x14ac:dyDescent="0.3">
      <c r="A25" s="86">
        <v>5</v>
      </c>
      <c r="B25" s="107" t="s">
        <v>124</v>
      </c>
      <c r="C25" s="98" t="s">
        <v>136</v>
      </c>
      <c r="D25" s="110" t="s">
        <v>127</v>
      </c>
      <c r="E25" s="110" t="s">
        <v>138</v>
      </c>
      <c r="F25" s="88" t="s">
        <v>128</v>
      </c>
      <c r="G25" s="110" t="s">
        <v>112</v>
      </c>
      <c r="H25" s="110" t="s">
        <v>144</v>
      </c>
      <c r="I25" s="110" t="s">
        <v>115</v>
      </c>
      <c r="J25" s="98" t="s">
        <v>118</v>
      </c>
      <c r="K25" s="110" t="s">
        <v>168</v>
      </c>
      <c r="L25" s="110" t="s">
        <v>142</v>
      </c>
      <c r="M25" s="110" t="s">
        <v>135</v>
      </c>
      <c r="N25" s="110" t="s">
        <v>114</v>
      </c>
      <c r="O25" s="110" t="s">
        <v>146</v>
      </c>
      <c r="P25" s="110" t="s">
        <v>139</v>
      </c>
      <c r="Q25" s="110" t="s">
        <v>181</v>
      </c>
      <c r="R25" s="110" t="s">
        <v>170</v>
      </c>
      <c r="S25" s="88" t="s">
        <v>163</v>
      </c>
      <c r="T25" s="98" t="s">
        <v>148</v>
      </c>
      <c r="U25" s="100" t="s">
        <v>175</v>
      </c>
      <c r="V25" s="111" t="s">
        <v>164</v>
      </c>
      <c r="W25" s="112"/>
      <c r="X25" s="95"/>
    </row>
    <row r="26" spans="1:24" s="85" customFormat="1" ht="16.5" customHeight="1" x14ac:dyDescent="0.3">
      <c r="A26" s="102">
        <v>1</v>
      </c>
      <c r="B26" s="108" t="s">
        <v>114</v>
      </c>
      <c r="C26" s="104" t="s">
        <v>129</v>
      </c>
      <c r="D26" s="105" t="s">
        <v>128</v>
      </c>
      <c r="E26" s="105" t="s">
        <v>111</v>
      </c>
      <c r="F26" s="105" t="s">
        <v>112</v>
      </c>
      <c r="G26" s="105" t="s">
        <v>113</v>
      </c>
      <c r="H26" s="105" t="s">
        <v>121</v>
      </c>
      <c r="I26" s="105" t="s">
        <v>152</v>
      </c>
      <c r="J26" s="104" t="s">
        <v>140</v>
      </c>
      <c r="K26" s="105" t="s">
        <v>130</v>
      </c>
      <c r="L26" s="105" t="s">
        <v>142</v>
      </c>
      <c r="M26" s="105" t="s">
        <v>163</v>
      </c>
      <c r="N26" s="105" t="s">
        <v>133</v>
      </c>
      <c r="O26" s="105" t="s">
        <v>146</v>
      </c>
      <c r="P26" s="105" t="s">
        <v>123</v>
      </c>
      <c r="Q26" s="105" t="s">
        <v>175</v>
      </c>
      <c r="R26" s="105" t="s">
        <v>134</v>
      </c>
      <c r="S26" s="105" t="s">
        <v>144</v>
      </c>
      <c r="T26" s="104" t="s">
        <v>148</v>
      </c>
      <c r="U26" s="89" t="s">
        <v>164</v>
      </c>
      <c r="V26" s="113" t="s">
        <v>127</v>
      </c>
      <c r="W26" s="114"/>
      <c r="X26" s="95"/>
    </row>
    <row r="27" spans="1:24" s="85" customFormat="1" ht="16.5" customHeight="1" x14ac:dyDescent="0.3">
      <c r="A27" s="86">
        <v>2</v>
      </c>
      <c r="B27" s="87" t="s">
        <v>113</v>
      </c>
      <c r="C27" s="88" t="s">
        <v>129</v>
      </c>
      <c r="D27" s="88" t="s">
        <v>128</v>
      </c>
      <c r="E27" s="88" t="s">
        <v>111</v>
      </c>
      <c r="F27" s="88" t="s">
        <v>114</v>
      </c>
      <c r="G27" s="88" t="s">
        <v>147</v>
      </c>
      <c r="H27" s="88" t="s">
        <v>121</v>
      </c>
      <c r="I27" s="88" t="s">
        <v>152</v>
      </c>
      <c r="J27" s="88" t="s">
        <v>140</v>
      </c>
      <c r="K27" s="88" t="s">
        <v>133</v>
      </c>
      <c r="L27" s="88" t="s">
        <v>142</v>
      </c>
      <c r="M27" s="88" t="s">
        <v>130</v>
      </c>
      <c r="N27" s="88" t="s">
        <v>174</v>
      </c>
      <c r="O27" s="88" t="s">
        <v>171</v>
      </c>
      <c r="P27" s="88" t="s">
        <v>123</v>
      </c>
      <c r="Q27" s="88" t="s">
        <v>175</v>
      </c>
      <c r="R27" s="88" t="s">
        <v>134</v>
      </c>
      <c r="S27" s="88" t="s">
        <v>163</v>
      </c>
      <c r="T27" s="88" t="s">
        <v>148</v>
      </c>
      <c r="U27" s="93" t="s">
        <v>164</v>
      </c>
      <c r="V27" s="94" t="s">
        <v>127</v>
      </c>
      <c r="W27" s="91"/>
      <c r="X27" s="95"/>
    </row>
    <row r="28" spans="1:24" s="85" customFormat="1" ht="16.5" customHeight="1" x14ac:dyDescent="0.3">
      <c r="A28" s="115" t="s">
        <v>86</v>
      </c>
      <c r="B28" s="87" t="s">
        <v>113</v>
      </c>
      <c r="C28" s="88" t="s">
        <v>109</v>
      </c>
      <c r="D28" s="88" t="s">
        <v>148</v>
      </c>
      <c r="E28" s="88" t="s">
        <v>128</v>
      </c>
      <c r="F28" s="88" t="s">
        <v>129</v>
      </c>
      <c r="G28" s="88" t="s">
        <v>147</v>
      </c>
      <c r="H28" s="88" t="s">
        <v>135</v>
      </c>
      <c r="I28" s="88" t="s">
        <v>134</v>
      </c>
      <c r="J28" s="88" t="s">
        <v>123</v>
      </c>
      <c r="K28" s="88" t="s">
        <v>133</v>
      </c>
      <c r="L28" s="88" t="s">
        <v>130</v>
      </c>
      <c r="M28" s="88" t="s">
        <v>140</v>
      </c>
      <c r="N28" s="88" t="s">
        <v>114</v>
      </c>
      <c r="O28" s="88" t="s">
        <v>171</v>
      </c>
      <c r="P28" s="88" t="s">
        <v>125</v>
      </c>
      <c r="Q28" s="88" t="s">
        <v>170</v>
      </c>
      <c r="R28" s="88" t="s">
        <v>144</v>
      </c>
      <c r="S28" s="88" t="s">
        <v>163</v>
      </c>
      <c r="T28" s="88" t="s">
        <v>142</v>
      </c>
      <c r="U28" s="93" t="s">
        <v>175</v>
      </c>
      <c r="V28" s="94" t="s">
        <v>164</v>
      </c>
      <c r="W28" s="91"/>
      <c r="X28" s="95">
        <v>6</v>
      </c>
    </row>
    <row r="29" spans="1:24" s="85" customFormat="1" ht="16.5" customHeight="1" x14ac:dyDescent="0.3">
      <c r="A29" s="86">
        <v>4</v>
      </c>
      <c r="B29" s="87" t="s">
        <v>144</v>
      </c>
      <c r="C29" s="88" t="s">
        <v>128</v>
      </c>
      <c r="D29" s="88" t="s">
        <v>137</v>
      </c>
      <c r="E29" s="88" t="s">
        <v>114</v>
      </c>
      <c r="F29" s="88" t="s">
        <v>113</v>
      </c>
      <c r="G29" s="88" t="s">
        <v>147</v>
      </c>
      <c r="H29" s="88" t="s">
        <v>188</v>
      </c>
      <c r="I29" s="88" t="s">
        <v>142</v>
      </c>
      <c r="J29" s="88" t="s">
        <v>123</v>
      </c>
      <c r="K29" s="88" t="s">
        <v>140</v>
      </c>
      <c r="L29" s="88" t="s">
        <v>133</v>
      </c>
      <c r="M29" s="88" t="s">
        <v>135</v>
      </c>
      <c r="N29" s="88" t="s">
        <v>111</v>
      </c>
      <c r="O29" s="88" t="s">
        <v>130</v>
      </c>
      <c r="P29" s="88" t="s">
        <v>125</v>
      </c>
      <c r="Q29" s="88" t="s">
        <v>170</v>
      </c>
      <c r="R29" s="88" t="s">
        <v>175</v>
      </c>
      <c r="S29" s="88" t="s">
        <v>134</v>
      </c>
      <c r="T29" s="88" t="s">
        <v>163</v>
      </c>
      <c r="U29" s="93" t="s">
        <v>148</v>
      </c>
      <c r="V29" s="94" t="s">
        <v>164</v>
      </c>
      <c r="W29" s="91"/>
      <c r="X29" s="116"/>
    </row>
    <row r="30" spans="1:24" s="85" customFormat="1" ht="16.5" customHeight="1" x14ac:dyDescent="0.3">
      <c r="A30" s="117">
        <v>5</v>
      </c>
      <c r="B30" s="97" t="s">
        <v>144</v>
      </c>
      <c r="C30" s="98" t="s">
        <v>128</v>
      </c>
      <c r="D30" s="98" t="s">
        <v>137</v>
      </c>
      <c r="E30" s="98" t="s">
        <v>188</v>
      </c>
      <c r="F30" s="98" t="s">
        <v>113</v>
      </c>
      <c r="G30" s="98" t="s">
        <v>130</v>
      </c>
      <c r="H30" s="98" t="s">
        <v>114</v>
      </c>
      <c r="I30" s="98" t="s">
        <v>125</v>
      </c>
      <c r="J30" s="98" t="s">
        <v>135</v>
      </c>
      <c r="K30" s="98" t="s">
        <v>140</v>
      </c>
      <c r="L30" s="98" t="s">
        <v>133</v>
      </c>
      <c r="M30" s="98" t="s">
        <v>123</v>
      </c>
      <c r="N30" s="98" t="s">
        <v>111</v>
      </c>
      <c r="O30" s="98" t="s">
        <v>164</v>
      </c>
      <c r="P30" s="98" t="s">
        <v>169</v>
      </c>
      <c r="Q30" s="98" t="s">
        <v>181</v>
      </c>
      <c r="R30" s="98" t="s">
        <v>175</v>
      </c>
      <c r="S30" s="98" t="s">
        <v>142</v>
      </c>
      <c r="T30" s="98" t="s">
        <v>163</v>
      </c>
      <c r="U30" s="118" t="s">
        <v>148</v>
      </c>
      <c r="V30" s="119" t="s">
        <v>170</v>
      </c>
      <c r="W30" s="120"/>
      <c r="X30" s="116"/>
    </row>
    <row r="31" spans="1:24" s="85" customFormat="1" ht="16.5" customHeight="1" x14ac:dyDescent="0.3">
      <c r="A31" s="86">
        <v>1</v>
      </c>
      <c r="B31" s="103" t="s">
        <v>108</v>
      </c>
      <c r="C31" s="104" t="s">
        <v>109</v>
      </c>
      <c r="D31" s="104" t="s">
        <v>145</v>
      </c>
      <c r="E31" s="104" t="s">
        <v>114</v>
      </c>
      <c r="F31" s="104" t="s">
        <v>111</v>
      </c>
      <c r="G31" s="104" t="s">
        <v>113</v>
      </c>
      <c r="H31" s="104" t="s">
        <v>144</v>
      </c>
      <c r="I31" s="104" t="s">
        <v>125</v>
      </c>
      <c r="J31" s="104" t="s">
        <v>151</v>
      </c>
      <c r="K31" s="104" t="s">
        <v>119</v>
      </c>
      <c r="L31" s="104" t="s">
        <v>168</v>
      </c>
      <c r="M31" s="104" t="s">
        <v>190</v>
      </c>
      <c r="N31" s="121" t="s">
        <v>172</v>
      </c>
      <c r="O31" s="121" t="s">
        <v>116</v>
      </c>
      <c r="P31" s="105" t="s">
        <v>165</v>
      </c>
      <c r="Q31" s="105" t="s">
        <v>181</v>
      </c>
      <c r="R31" s="105" t="s">
        <v>163</v>
      </c>
      <c r="S31" s="105" t="s">
        <v>131</v>
      </c>
      <c r="T31" s="104" t="s">
        <v>148</v>
      </c>
      <c r="U31" s="89" t="s">
        <v>117</v>
      </c>
      <c r="V31" s="94" t="s">
        <v>142</v>
      </c>
      <c r="W31" s="114"/>
      <c r="X31" s="95"/>
    </row>
    <row r="32" spans="1:24" s="19" customFormat="1" ht="16.5" customHeight="1" x14ac:dyDescent="0.3">
      <c r="A32" s="122">
        <v>2</v>
      </c>
      <c r="B32" s="87" t="s">
        <v>113</v>
      </c>
      <c r="C32" s="88" t="s">
        <v>109</v>
      </c>
      <c r="D32" s="88" t="s">
        <v>145</v>
      </c>
      <c r="E32" s="88" t="s">
        <v>114</v>
      </c>
      <c r="F32" s="104" t="s">
        <v>111</v>
      </c>
      <c r="G32" s="88" t="s">
        <v>146</v>
      </c>
      <c r="H32" s="88" t="s">
        <v>112</v>
      </c>
      <c r="I32" s="110" t="s">
        <v>125</v>
      </c>
      <c r="J32" s="110" t="s">
        <v>149</v>
      </c>
      <c r="K32" s="104" t="s">
        <v>119</v>
      </c>
      <c r="L32" s="110" t="s">
        <v>126</v>
      </c>
      <c r="M32" s="110" t="s">
        <v>123</v>
      </c>
      <c r="N32" s="123" t="s">
        <v>116</v>
      </c>
      <c r="O32" s="123" t="s">
        <v>190</v>
      </c>
      <c r="P32" s="88" t="s">
        <v>165</v>
      </c>
      <c r="Q32" s="88" t="s">
        <v>181</v>
      </c>
      <c r="R32" s="88" t="s">
        <v>144</v>
      </c>
      <c r="S32" s="88" t="s">
        <v>131</v>
      </c>
      <c r="T32" s="104" t="s">
        <v>148</v>
      </c>
      <c r="U32" s="89" t="s">
        <v>117</v>
      </c>
      <c r="V32" s="94" t="s">
        <v>142</v>
      </c>
      <c r="W32" s="91"/>
      <c r="X32" s="95">
        <v>7</v>
      </c>
    </row>
    <row r="33" spans="1:24" s="85" customFormat="1" ht="16.5" customHeight="1" x14ac:dyDescent="0.3">
      <c r="A33" s="124" t="s">
        <v>87</v>
      </c>
      <c r="B33" s="107" t="s">
        <v>153</v>
      </c>
      <c r="C33" s="110" t="s">
        <v>154</v>
      </c>
      <c r="D33" s="88" t="s">
        <v>155</v>
      </c>
      <c r="E33" s="110" t="s">
        <v>156</v>
      </c>
      <c r="F33" s="88" t="s">
        <v>157</v>
      </c>
      <c r="G33" s="88" t="s">
        <v>158</v>
      </c>
      <c r="H33" s="88" t="s">
        <v>159</v>
      </c>
      <c r="I33" s="110" t="s">
        <v>160</v>
      </c>
      <c r="J33" s="104" t="s">
        <v>161</v>
      </c>
      <c r="K33" s="104" t="s">
        <v>176</v>
      </c>
      <c r="L33" s="110" t="s">
        <v>177</v>
      </c>
      <c r="M33" s="163" t="s">
        <v>178</v>
      </c>
      <c r="N33" s="88" t="s">
        <v>179</v>
      </c>
      <c r="O33" s="88" t="s">
        <v>180</v>
      </c>
      <c r="P33" s="88" t="s">
        <v>118</v>
      </c>
      <c r="Q33" s="88" t="s">
        <v>175</v>
      </c>
      <c r="R33" s="88" t="s">
        <v>144</v>
      </c>
      <c r="S33" s="88" t="s">
        <v>142</v>
      </c>
      <c r="T33" s="88" t="s">
        <v>165</v>
      </c>
      <c r="U33" s="93" t="s">
        <v>148</v>
      </c>
      <c r="V33" s="94" t="s">
        <v>117</v>
      </c>
      <c r="W33" s="91"/>
      <c r="X33" s="125"/>
    </row>
    <row r="34" spans="1:24" s="85" customFormat="1" ht="14.25" customHeight="1" x14ac:dyDescent="0.3">
      <c r="A34" s="86">
        <v>4</v>
      </c>
      <c r="B34" s="87"/>
      <c r="C34" s="88"/>
      <c r="D34" s="88"/>
      <c r="E34" s="88"/>
      <c r="F34" s="88"/>
      <c r="G34" s="88"/>
      <c r="H34" s="88"/>
      <c r="I34" s="88"/>
      <c r="J34" s="110"/>
      <c r="K34" s="110" t="s">
        <v>181</v>
      </c>
      <c r="L34" s="110" t="s">
        <v>181</v>
      </c>
      <c r="M34" s="123" t="s">
        <v>181</v>
      </c>
      <c r="N34" s="88" t="s">
        <v>181</v>
      </c>
      <c r="O34" s="88" t="s">
        <v>181</v>
      </c>
      <c r="P34" s="123" t="s">
        <v>125</v>
      </c>
      <c r="Q34" s="123" t="s">
        <v>117</v>
      </c>
      <c r="R34" s="123" t="s">
        <v>175</v>
      </c>
      <c r="S34" s="123" t="s">
        <v>142</v>
      </c>
      <c r="T34" s="123" t="s">
        <v>163</v>
      </c>
      <c r="U34" s="126" t="s">
        <v>148</v>
      </c>
      <c r="V34" s="94" t="s">
        <v>131</v>
      </c>
      <c r="W34" s="127"/>
      <c r="X34" s="125"/>
    </row>
    <row r="35" spans="1:24" s="85" customFormat="1" ht="14.25" customHeight="1" thickBot="1" x14ac:dyDescent="0.35">
      <c r="A35" s="128">
        <v>5</v>
      </c>
      <c r="B35" s="164"/>
      <c r="C35" s="129"/>
      <c r="D35" s="129"/>
      <c r="E35" s="129"/>
      <c r="F35" s="129"/>
      <c r="G35" s="129"/>
      <c r="H35" s="129"/>
      <c r="I35" s="165"/>
      <c r="J35" s="165"/>
      <c r="K35" s="165" t="s">
        <v>181</v>
      </c>
      <c r="L35" s="165" t="s">
        <v>181</v>
      </c>
      <c r="M35" s="129" t="s">
        <v>181</v>
      </c>
      <c r="N35" s="165" t="s">
        <v>181</v>
      </c>
      <c r="O35" s="165" t="s">
        <v>181</v>
      </c>
      <c r="P35" s="129" t="s">
        <v>182</v>
      </c>
      <c r="Q35" s="129" t="s">
        <v>181</v>
      </c>
      <c r="R35" s="129" t="s">
        <v>183</v>
      </c>
      <c r="S35" s="129" t="s">
        <v>184</v>
      </c>
      <c r="T35" s="129" t="s">
        <v>185</v>
      </c>
      <c r="U35" s="130" t="s">
        <v>186</v>
      </c>
      <c r="V35" s="131" t="s">
        <v>187</v>
      </c>
      <c r="W35" s="132"/>
      <c r="X35" s="125"/>
    </row>
    <row r="36" spans="1:24" s="85" customFormat="1" ht="16.5" customHeight="1" x14ac:dyDescent="0.3">
      <c r="A36" s="133"/>
      <c r="B36" s="134" t="s">
        <v>25</v>
      </c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6"/>
      <c r="X36" s="72"/>
    </row>
    <row r="37" spans="1:24" ht="18" customHeight="1" x14ac:dyDescent="0.35">
      <c r="A37" s="137"/>
      <c r="B37" s="186" t="s">
        <v>88</v>
      </c>
      <c r="C37" s="187"/>
      <c r="D37" s="187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38"/>
      <c r="U37" s="138"/>
      <c r="V37" s="138"/>
      <c r="W37" s="136"/>
    </row>
    <row r="38" spans="1:24" ht="18" customHeight="1" x14ac:dyDescent="0.35">
      <c r="A38" s="139"/>
      <c r="B38" s="140" t="str">
        <f t="shared" ref="B38:H38" si="0">B5</f>
        <v>10A1</v>
      </c>
      <c r="C38" s="140" t="str">
        <f t="shared" si="0"/>
        <v>10A2</v>
      </c>
      <c r="D38" s="140" t="str">
        <f t="shared" si="0"/>
        <v>10A3</v>
      </c>
      <c r="E38" s="140" t="str">
        <f t="shared" si="0"/>
        <v>10A4</v>
      </c>
      <c r="F38" s="140" t="str">
        <f t="shared" si="0"/>
        <v>10A5</v>
      </c>
      <c r="G38" s="140" t="str">
        <f t="shared" si="0"/>
        <v>10A6</v>
      </c>
      <c r="H38" s="140" t="str">
        <f t="shared" si="0"/>
        <v>10A7</v>
      </c>
      <c r="I38" s="140" t="str">
        <f>I5</f>
        <v>11B1</v>
      </c>
      <c r="J38" s="140" t="str">
        <f>J5</f>
        <v>11B2</v>
      </c>
      <c r="K38" s="140" t="str">
        <f>K5</f>
        <v>11B3</v>
      </c>
      <c r="L38" s="140" t="str">
        <f>L5</f>
        <v>11B4</v>
      </c>
      <c r="M38" s="140" t="str">
        <f>M5</f>
        <v>11B5</v>
      </c>
      <c r="N38" s="140" t="s">
        <v>53</v>
      </c>
      <c r="O38" s="140" t="s">
        <v>54</v>
      </c>
      <c r="P38" s="140" t="str">
        <f t="shared" ref="P38:W38" si="1">P5</f>
        <v>12C1</v>
      </c>
      <c r="Q38" s="140"/>
      <c r="R38" s="140" t="str">
        <f t="shared" si="1"/>
        <v>12C2</v>
      </c>
      <c r="S38" s="140" t="str">
        <f t="shared" si="1"/>
        <v>12C3</v>
      </c>
      <c r="T38" s="140" t="str">
        <f t="shared" si="1"/>
        <v>12C4</v>
      </c>
      <c r="U38" s="140" t="str">
        <f>U5</f>
        <v>12C5</v>
      </c>
      <c r="V38" s="140" t="str">
        <f t="shared" si="1"/>
        <v>12C6</v>
      </c>
      <c r="W38" s="140">
        <f t="shared" si="1"/>
        <v>0</v>
      </c>
      <c r="X38" s="141" t="s">
        <v>89</v>
      </c>
    </row>
    <row r="39" spans="1:24" ht="18" customHeight="1" x14ac:dyDescent="0.35">
      <c r="A39" s="142">
        <v>1</v>
      </c>
      <c r="B39" s="143" t="str">
        <f>IF(OR(B6="Toán-Quý",B6="Toán-Tùng",B6="Toán-Ypa",B6="Toán-Cao",B6="Toán-Đ.Hà",B6="Toán-Hạnh",B6="Toán-Tùng",B6="Toán-H.Hợp",B6="Toán-Ngân",B6="Toán-Thúy",B6="HĐTN-H.Hợp"),B6,"")</f>
        <v/>
      </c>
      <c r="C39" s="143" t="str">
        <f t="shared" ref="C39:V54" si="2">IF(OR(C6="Toán-Quý",C6="Toán-Tùng",C6="Toán-Ypa",C6="Toán-Cao",C6="Toán-Đ.Hà",C6="Toán-Hạnh",C6="Toán-Tùng",C6="Toán-H.Hợp",C6="Toán-Ngân",C6="Toán-Thúy",C6="HĐTN-H.Hợp"),C6,"")</f>
        <v/>
      </c>
      <c r="D39" s="143" t="str">
        <f t="shared" si="2"/>
        <v/>
      </c>
      <c r="E39" s="143" t="str">
        <f t="shared" si="2"/>
        <v/>
      </c>
      <c r="F39" s="143" t="str">
        <f t="shared" si="2"/>
        <v/>
      </c>
      <c r="G39" s="143" t="str">
        <f t="shared" si="2"/>
        <v/>
      </c>
      <c r="H39" s="143" t="str">
        <f t="shared" si="2"/>
        <v/>
      </c>
      <c r="I39" s="143" t="str">
        <f t="shared" si="2"/>
        <v/>
      </c>
      <c r="J39" s="143" t="str">
        <f t="shared" si="2"/>
        <v/>
      </c>
      <c r="K39" s="143" t="str">
        <f t="shared" si="2"/>
        <v/>
      </c>
      <c r="L39" s="143" t="str">
        <f t="shared" si="2"/>
        <v/>
      </c>
      <c r="M39" s="143" t="str">
        <f t="shared" si="2"/>
        <v/>
      </c>
      <c r="N39" s="143" t="str">
        <f t="shared" si="2"/>
        <v/>
      </c>
      <c r="O39" s="143" t="str">
        <f t="shared" si="2"/>
        <v/>
      </c>
      <c r="P39" s="143" t="str">
        <f t="shared" si="2"/>
        <v/>
      </c>
      <c r="Q39" s="143" t="str">
        <f t="shared" ref="Q39" si="3">IF(OR(Q6="Toán-Quý",Q6="Toán-Tùng",Q6="Toán-Ypa",Q6="Toán-Cao",Q6="Toán-Đ.Hà",Q6="Toán-Hạnh",Q6="Toán-Tùng",Q6="Toán-H.Hợp",Q6="Toán-Ngân",Q6="Toán-Thúy",Q6="HĐTN-H.Hợp"),Q6,"")</f>
        <v/>
      </c>
      <c r="R39" s="143" t="str">
        <f t="shared" si="2"/>
        <v/>
      </c>
      <c r="S39" s="143" t="str">
        <f t="shared" si="2"/>
        <v/>
      </c>
      <c r="T39" s="143" t="str">
        <f t="shared" si="2"/>
        <v/>
      </c>
      <c r="U39" s="143" t="str">
        <f t="shared" si="2"/>
        <v/>
      </c>
      <c r="V39" s="143" t="str">
        <f t="shared" si="2"/>
        <v/>
      </c>
      <c r="W39" s="144" t="str">
        <f t="shared" ref="W39:W68" si="4">IF(OR(W6="Toán-Quý",W6="Toán-Tùng",W6="Toán-Ypa",W6="Toán-Cao",W6="Toán-Đ.Hà",W6="Toán-Hạnh",W6="Toán-Tùng"),W6,"")</f>
        <v/>
      </c>
      <c r="X39" s="145">
        <f t="shared" ref="X39:X68" si="5">IF((18-COUNTBLANK(B39:W39))=0,"",18-COUNTBLANK(B39:W39))</f>
        <v>-4</v>
      </c>
    </row>
    <row r="40" spans="1:24" ht="18" customHeight="1" x14ac:dyDescent="0.35">
      <c r="A40" s="146">
        <v>2</v>
      </c>
      <c r="B40" s="147" t="str">
        <f t="shared" ref="B40:R55" si="6">IF(OR(B7="Toán-Quý",B7="Toán-Tùng",B7="Toán-Ypa",B7="Toán-Cao",B7="Toán-Đ.Hà",B7="Toán-Hạnh",B7="Toán-Tùng",B7="Toán-H.Hợp",B7="Toán-Ngân",B7="Toán-Thúy",B7="HĐTN-H.Hợp"),B7,"")</f>
        <v/>
      </c>
      <c r="C40" s="147" t="str">
        <f t="shared" si="6"/>
        <v/>
      </c>
      <c r="D40" s="147" t="str">
        <f t="shared" si="6"/>
        <v/>
      </c>
      <c r="E40" s="147" t="str">
        <f t="shared" si="6"/>
        <v>Toán-Đ.Hà</v>
      </c>
      <c r="F40" s="147" t="str">
        <f t="shared" si="6"/>
        <v/>
      </c>
      <c r="G40" s="147" t="str">
        <f t="shared" si="6"/>
        <v>Toán-Thúy</v>
      </c>
      <c r="H40" s="147" t="str">
        <f t="shared" si="6"/>
        <v/>
      </c>
      <c r="I40" s="147" t="str">
        <f t="shared" si="6"/>
        <v/>
      </c>
      <c r="J40" s="147" t="str">
        <f t="shared" si="6"/>
        <v/>
      </c>
      <c r="K40" s="147" t="str">
        <f t="shared" si="6"/>
        <v/>
      </c>
      <c r="L40" s="147" t="str">
        <f t="shared" si="6"/>
        <v/>
      </c>
      <c r="M40" s="147" t="str">
        <f t="shared" si="6"/>
        <v/>
      </c>
      <c r="N40" s="147" t="str">
        <f t="shared" si="6"/>
        <v/>
      </c>
      <c r="O40" s="147" t="str">
        <f t="shared" si="6"/>
        <v/>
      </c>
      <c r="P40" s="147" t="str">
        <f t="shared" si="6"/>
        <v/>
      </c>
      <c r="Q40" s="147" t="str">
        <f t="shared" ref="Q40" si="7">IF(OR(Q7="Toán-Quý",Q7="Toán-Tùng",Q7="Toán-Ypa",Q7="Toán-Cao",Q7="Toán-Đ.Hà",Q7="Toán-Hạnh",Q7="Toán-Tùng",Q7="Toán-H.Hợp",Q7="Toán-Ngân",Q7="Toán-Thúy",Q7="HĐTN-H.Hợp"),Q7,"")</f>
        <v/>
      </c>
      <c r="R40" s="147" t="str">
        <f t="shared" si="6"/>
        <v>Toán-Cao</v>
      </c>
      <c r="S40" s="147" t="str">
        <f t="shared" si="2"/>
        <v/>
      </c>
      <c r="T40" s="147" t="str">
        <f t="shared" si="2"/>
        <v/>
      </c>
      <c r="U40" s="147" t="str">
        <f t="shared" si="2"/>
        <v>Toán-Ngân</v>
      </c>
      <c r="V40" s="147" t="str">
        <f t="shared" si="2"/>
        <v>Toán-Ypa</v>
      </c>
      <c r="W40" s="144" t="str">
        <f t="shared" si="4"/>
        <v/>
      </c>
      <c r="X40" s="148">
        <f t="shared" si="5"/>
        <v>1</v>
      </c>
    </row>
    <row r="41" spans="1:24" ht="18" customHeight="1" x14ac:dyDescent="0.35">
      <c r="A41" s="7" t="s">
        <v>90</v>
      </c>
      <c r="B41" s="147" t="str">
        <f t="shared" si="6"/>
        <v/>
      </c>
      <c r="C41" s="147" t="str">
        <f t="shared" si="2"/>
        <v/>
      </c>
      <c r="D41" s="147" t="str">
        <f t="shared" si="2"/>
        <v>Toán-Ngân</v>
      </c>
      <c r="E41" s="147" t="str">
        <f t="shared" si="2"/>
        <v>Toán-Đ.Hà</v>
      </c>
      <c r="F41" s="147" t="str">
        <f t="shared" si="2"/>
        <v/>
      </c>
      <c r="G41" s="147" t="str">
        <f t="shared" si="2"/>
        <v>Toán-Thúy</v>
      </c>
      <c r="H41" s="147" t="str">
        <f t="shared" si="2"/>
        <v/>
      </c>
      <c r="I41" s="147" t="str">
        <f t="shared" si="2"/>
        <v/>
      </c>
      <c r="J41" s="147" t="str">
        <f t="shared" si="2"/>
        <v/>
      </c>
      <c r="K41" s="147" t="str">
        <f t="shared" si="2"/>
        <v/>
      </c>
      <c r="L41" s="147" t="str">
        <f t="shared" si="2"/>
        <v/>
      </c>
      <c r="M41" s="147" t="str">
        <f t="shared" si="2"/>
        <v/>
      </c>
      <c r="N41" s="147" t="str">
        <f t="shared" si="2"/>
        <v/>
      </c>
      <c r="O41" s="147" t="str">
        <f t="shared" si="2"/>
        <v/>
      </c>
      <c r="P41" s="147" t="str">
        <f t="shared" si="2"/>
        <v/>
      </c>
      <c r="Q41" s="147" t="str">
        <f t="shared" ref="Q41" si="8">IF(OR(Q8="Toán-Quý",Q8="Toán-Tùng",Q8="Toán-Ypa",Q8="Toán-Cao",Q8="Toán-Đ.Hà",Q8="Toán-Hạnh",Q8="Toán-Tùng",Q8="Toán-H.Hợp",Q8="Toán-Ngân",Q8="Toán-Thúy",Q8="HĐTN-H.Hợp"),Q8,"")</f>
        <v/>
      </c>
      <c r="R41" s="147" t="str">
        <f t="shared" si="2"/>
        <v>Toán-Cao</v>
      </c>
      <c r="S41" s="147" t="str">
        <f t="shared" si="2"/>
        <v/>
      </c>
      <c r="T41" s="147" t="str">
        <f t="shared" si="2"/>
        <v/>
      </c>
      <c r="U41" s="147" t="str">
        <f t="shared" si="2"/>
        <v/>
      </c>
      <c r="V41" s="147" t="str">
        <f t="shared" si="2"/>
        <v/>
      </c>
      <c r="W41" s="144" t="str">
        <f t="shared" si="4"/>
        <v/>
      </c>
      <c r="X41" s="148" t="str">
        <f t="shared" si="5"/>
        <v/>
      </c>
    </row>
    <row r="42" spans="1:24" ht="18" customHeight="1" x14ac:dyDescent="0.35">
      <c r="A42" s="146">
        <v>4</v>
      </c>
      <c r="B42" s="147" t="str">
        <f t="shared" si="6"/>
        <v/>
      </c>
      <c r="C42" s="147" t="str">
        <f t="shared" si="2"/>
        <v/>
      </c>
      <c r="D42" s="147" t="str">
        <f t="shared" si="2"/>
        <v>Toán-Ngân</v>
      </c>
      <c r="E42" s="147" t="str">
        <f t="shared" si="2"/>
        <v/>
      </c>
      <c r="F42" s="147" t="str">
        <f t="shared" si="2"/>
        <v>Toán-Thúy</v>
      </c>
      <c r="G42" s="147" t="str">
        <f t="shared" si="2"/>
        <v/>
      </c>
      <c r="H42" s="147" t="str">
        <f t="shared" si="2"/>
        <v/>
      </c>
      <c r="I42" s="147" t="str">
        <f t="shared" si="2"/>
        <v/>
      </c>
      <c r="J42" s="147" t="str">
        <f t="shared" si="2"/>
        <v>Toán-Cao</v>
      </c>
      <c r="K42" s="147" t="str">
        <f t="shared" si="2"/>
        <v/>
      </c>
      <c r="L42" s="147" t="str">
        <f t="shared" si="2"/>
        <v/>
      </c>
      <c r="M42" s="147" t="str">
        <f t="shared" si="2"/>
        <v/>
      </c>
      <c r="N42" s="147" t="str">
        <f t="shared" si="2"/>
        <v/>
      </c>
      <c r="O42" s="147" t="str">
        <f t="shared" si="2"/>
        <v/>
      </c>
      <c r="P42" s="147" t="str">
        <f t="shared" si="2"/>
        <v/>
      </c>
      <c r="Q42" s="147" t="str">
        <f t="shared" ref="Q42" si="9">IF(OR(Q9="Toán-Quý",Q9="Toán-Tùng",Q9="Toán-Ypa",Q9="Toán-Cao",Q9="Toán-Đ.Hà",Q9="Toán-Hạnh",Q9="Toán-Tùng",Q9="Toán-H.Hợp",Q9="Toán-Ngân",Q9="Toán-Thúy",Q9="HĐTN-H.Hợp"),Q9,"")</f>
        <v/>
      </c>
      <c r="R42" s="147" t="str">
        <f t="shared" si="2"/>
        <v/>
      </c>
      <c r="S42" s="147" t="str">
        <f t="shared" si="2"/>
        <v>Toán-Ypa</v>
      </c>
      <c r="T42" s="147" t="str">
        <f t="shared" si="2"/>
        <v/>
      </c>
      <c r="U42" s="147" t="str">
        <f t="shared" si="2"/>
        <v/>
      </c>
      <c r="V42" s="147" t="str">
        <f t="shared" si="2"/>
        <v/>
      </c>
      <c r="W42" s="144" t="str">
        <f t="shared" si="4"/>
        <v/>
      </c>
      <c r="X42" s="148" t="str">
        <f t="shared" si="5"/>
        <v/>
      </c>
    </row>
    <row r="43" spans="1:24" ht="18" customHeight="1" x14ac:dyDescent="0.35">
      <c r="A43" s="149">
        <v>5</v>
      </c>
      <c r="B43" s="150" t="str">
        <f t="shared" si="6"/>
        <v>Toán-Thúy</v>
      </c>
      <c r="C43" s="150" t="str">
        <f t="shared" si="2"/>
        <v/>
      </c>
      <c r="D43" s="150" t="str">
        <f t="shared" si="2"/>
        <v/>
      </c>
      <c r="E43" s="150" t="str">
        <f t="shared" si="2"/>
        <v/>
      </c>
      <c r="F43" s="150" t="str">
        <f t="shared" si="2"/>
        <v/>
      </c>
      <c r="G43" s="150" t="str">
        <f t="shared" si="2"/>
        <v/>
      </c>
      <c r="H43" s="150" t="str">
        <f t="shared" si="2"/>
        <v>Toán-Đ.Hà</v>
      </c>
      <c r="I43" s="150" t="str">
        <f t="shared" si="2"/>
        <v/>
      </c>
      <c r="J43" s="150" t="str">
        <f t="shared" si="2"/>
        <v/>
      </c>
      <c r="K43" s="150" t="str">
        <f t="shared" si="2"/>
        <v/>
      </c>
      <c r="L43" s="150" t="str">
        <f t="shared" si="2"/>
        <v/>
      </c>
      <c r="M43" s="150" t="str">
        <f t="shared" si="2"/>
        <v/>
      </c>
      <c r="N43" s="150" t="str">
        <f t="shared" si="2"/>
        <v/>
      </c>
      <c r="O43" s="150" t="str">
        <f t="shared" si="2"/>
        <v/>
      </c>
      <c r="P43" s="150" t="str">
        <f t="shared" si="2"/>
        <v>Toán-Cao</v>
      </c>
      <c r="Q43" s="150" t="str">
        <f t="shared" ref="Q43" si="10">IF(OR(Q10="Toán-Quý",Q10="Toán-Tùng",Q10="Toán-Ypa",Q10="Toán-Cao",Q10="Toán-Đ.Hà",Q10="Toán-Hạnh",Q10="Toán-Tùng",Q10="Toán-H.Hợp",Q10="Toán-Ngân",Q10="Toán-Thúy",Q10="HĐTN-H.Hợp"),Q10,"")</f>
        <v/>
      </c>
      <c r="R43" s="150" t="str">
        <f t="shared" si="2"/>
        <v/>
      </c>
      <c r="S43" s="150" t="str">
        <f t="shared" si="2"/>
        <v>Toán-Ypa</v>
      </c>
      <c r="T43" s="150" t="str">
        <f t="shared" si="2"/>
        <v>Toán-Ngân</v>
      </c>
      <c r="U43" s="150" t="str">
        <f t="shared" si="2"/>
        <v/>
      </c>
      <c r="V43" s="150" t="str">
        <f t="shared" si="2"/>
        <v/>
      </c>
      <c r="W43" s="144" t="str">
        <f t="shared" si="4"/>
        <v/>
      </c>
      <c r="X43" s="151">
        <f t="shared" si="5"/>
        <v>1</v>
      </c>
    </row>
    <row r="44" spans="1:24" ht="18" customHeight="1" x14ac:dyDescent="0.35">
      <c r="A44" s="142">
        <v>1</v>
      </c>
      <c r="B44" s="147" t="str">
        <f t="shared" si="6"/>
        <v/>
      </c>
      <c r="C44" s="147" t="str">
        <f t="shared" si="6"/>
        <v/>
      </c>
      <c r="D44" s="147" t="str">
        <f t="shared" si="6"/>
        <v/>
      </c>
      <c r="E44" s="147" t="str">
        <f t="shared" si="6"/>
        <v/>
      </c>
      <c r="F44" s="147" t="str">
        <f t="shared" si="6"/>
        <v/>
      </c>
      <c r="G44" s="147" t="str">
        <f t="shared" si="6"/>
        <v/>
      </c>
      <c r="H44" s="147" t="str">
        <f t="shared" si="6"/>
        <v/>
      </c>
      <c r="I44" s="147" t="str">
        <f t="shared" si="6"/>
        <v>Toán-Ypa</v>
      </c>
      <c r="J44" s="147" t="str">
        <f t="shared" si="6"/>
        <v/>
      </c>
      <c r="K44" s="147" t="str">
        <f t="shared" si="6"/>
        <v>Toán-Đ.Hà</v>
      </c>
      <c r="L44" s="147" t="str">
        <f t="shared" si="6"/>
        <v/>
      </c>
      <c r="M44" s="147" t="str">
        <f t="shared" si="6"/>
        <v/>
      </c>
      <c r="N44" s="147" t="str">
        <f t="shared" si="6"/>
        <v>Toán-H.Hợp</v>
      </c>
      <c r="O44" s="147" t="str">
        <f t="shared" si="6"/>
        <v/>
      </c>
      <c r="P44" s="147" t="str">
        <f t="shared" si="6"/>
        <v/>
      </c>
      <c r="Q44" s="147" t="str">
        <f t="shared" ref="Q44" si="11">IF(OR(Q11="Toán-Quý",Q11="Toán-Tùng",Q11="Toán-Ypa",Q11="Toán-Cao",Q11="Toán-Đ.Hà",Q11="Toán-Hạnh",Q11="Toán-Tùng",Q11="Toán-H.Hợp",Q11="Toán-Ngân",Q11="Toán-Thúy",Q11="HĐTN-H.Hợp"),Q11,"")</f>
        <v/>
      </c>
      <c r="R44" s="147" t="str">
        <f t="shared" si="6"/>
        <v>Toán-Cao</v>
      </c>
      <c r="S44" s="147" t="str">
        <f t="shared" si="2"/>
        <v/>
      </c>
      <c r="T44" s="147" t="str">
        <f t="shared" si="2"/>
        <v/>
      </c>
      <c r="U44" s="147" t="str">
        <f t="shared" si="2"/>
        <v/>
      </c>
      <c r="V44" s="147" t="str">
        <f t="shared" si="2"/>
        <v/>
      </c>
      <c r="W44" s="144" t="str">
        <f t="shared" si="4"/>
        <v/>
      </c>
      <c r="X44" s="145" t="str">
        <f t="shared" si="5"/>
        <v/>
      </c>
    </row>
    <row r="45" spans="1:24" ht="18" customHeight="1" x14ac:dyDescent="0.35">
      <c r="A45" s="146">
        <v>2</v>
      </c>
      <c r="B45" s="147" t="str">
        <f t="shared" si="6"/>
        <v/>
      </c>
      <c r="C45" s="147" t="str">
        <f t="shared" si="6"/>
        <v>Toán-H.Hợp</v>
      </c>
      <c r="D45" s="147" t="str">
        <f t="shared" si="6"/>
        <v/>
      </c>
      <c r="E45" s="147" t="str">
        <f t="shared" si="6"/>
        <v/>
      </c>
      <c r="F45" s="147" t="str">
        <f t="shared" si="6"/>
        <v/>
      </c>
      <c r="G45" s="147" t="str">
        <f t="shared" si="6"/>
        <v/>
      </c>
      <c r="H45" s="147" t="str">
        <f t="shared" si="6"/>
        <v/>
      </c>
      <c r="I45" s="147" t="str">
        <f t="shared" si="6"/>
        <v>Toán-Ypa</v>
      </c>
      <c r="J45" s="147" t="str">
        <f t="shared" si="6"/>
        <v/>
      </c>
      <c r="K45" s="147" t="str">
        <f t="shared" si="6"/>
        <v/>
      </c>
      <c r="L45" s="147" t="str">
        <f t="shared" si="6"/>
        <v>Toán-Đ.Hà</v>
      </c>
      <c r="M45" s="147" t="str">
        <f t="shared" si="6"/>
        <v/>
      </c>
      <c r="N45" s="147" t="str">
        <f t="shared" si="6"/>
        <v/>
      </c>
      <c r="O45" s="147" t="str">
        <f t="shared" si="6"/>
        <v/>
      </c>
      <c r="P45" s="147" t="str">
        <f t="shared" si="6"/>
        <v/>
      </c>
      <c r="Q45" s="147" t="str">
        <f t="shared" ref="Q45" si="12">IF(OR(Q12="Toán-Quý",Q12="Toán-Tùng",Q12="Toán-Ypa",Q12="Toán-Cao",Q12="Toán-Đ.Hà",Q12="Toán-Hạnh",Q12="Toán-Tùng",Q12="Toán-H.Hợp",Q12="Toán-Ngân",Q12="Toán-Thúy",Q12="HĐTN-H.Hợp"),Q12,"")</f>
        <v/>
      </c>
      <c r="R45" s="147" t="str">
        <f t="shared" si="6"/>
        <v/>
      </c>
      <c r="S45" s="147" t="str">
        <f t="shared" si="2"/>
        <v/>
      </c>
      <c r="T45" s="147" t="str">
        <f t="shared" si="2"/>
        <v/>
      </c>
      <c r="U45" s="147" t="str">
        <f t="shared" si="2"/>
        <v/>
      </c>
      <c r="V45" s="147" t="str">
        <f t="shared" si="2"/>
        <v/>
      </c>
      <c r="W45" s="144" t="str">
        <f t="shared" si="4"/>
        <v/>
      </c>
      <c r="X45" s="148">
        <f t="shared" si="5"/>
        <v>-1</v>
      </c>
    </row>
    <row r="46" spans="1:24" ht="18" customHeight="1" x14ac:dyDescent="0.35">
      <c r="A46" s="7" t="s">
        <v>91</v>
      </c>
      <c r="B46" s="147" t="str">
        <f t="shared" si="6"/>
        <v/>
      </c>
      <c r="C46" s="147" t="str">
        <f t="shared" si="6"/>
        <v>Toán-H.Hợp</v>
      </c>
      <c r="D46" s="147" t="str">
        <f t="shared" si="6"/>
        <v/>
      </c>
      <c r="E46" s="147" t="str">
        <f t="shared" si="6"/>
        <v/>
      </c>
      <c r="F46" s="147" t="str">
        <f t="shared" si="6"/>
        <v/>
      </c>
      <c r="G46" s="147" t="str">
        <f t="shared" si="6"/>
        <v/>
      </c>
      <c r="H46" s="147" t="str">
        <f t="shared" si="6"/>
        <v>Toán-Đ.Hà</v>
      </c>
      <c r="I46" s="147" t="str">
        <f t="shared" si="6"/>
        <v/>
      </c>
      <c r="J46" s="147" t="str">
        <f t="shared" si="6"/>
        <v/>
      </c>
      <c r="K46" s="147" t="str">
        <f t="shared" si="6"/>
        <v/>
      </c>
      <c r="L46" s="147" t="str">
        <f t="shared" si="6"/>
        <v/>
      </c>
      <c r="M46" s="147" t="str">
        <f t="shared" si="6"/>
        <v/>
      </c>
      <c r="N46" s="147" t="str">
        <f t="shared" si="6"/>
        <v/>
      </c>
      <c r="O46" s="147" t="str">
        <f t="shared" si="6"/>
        <v/>
      </c>
      <c r="P46" s="147" t="str">
        <f t="shared" si="6"/>
        <v>Toán-Cao</v>
      </c>
      <c r="Q46" s="147" t="str">
        <f t="shared" ref="Q46" si="13">IF(OR(Q13="Toán-Quý",Q13="Toán-Tùng",Q13="Toán-Ypa",Q13="Toán-Cao",Q13="Toán-Đ.Hà",Q13="Toán-Hạnh",Q13="Toán-Tùng",Q13="Toán-H.Hợp",Q13="Toán-Ngân",Q13="Toán-Thúy",Q13="HĐTN-H.Hợp"),Q13,"")</f>
        <v/>
      </c>
      <c r="R46" s="147" t="str">
        <f t="shared" si="6"/>
        <v/>
      </c>
      <c r="S46" s="147" t="str">
        <f t="shared" si="2"/>
        <v>Toán-Ypa</v>
      </c>
      <c r="T46" s="147" t="str">
        <f t="shared" si="2"/>
        <v/>
      </c>
      <c r="U46" s="147" t="str">
        <f t="shared" si="2"/>
        <v/>
      </c>
      <c r="V46" s="147" t="str">
        <f t="shared" si="2"/>
        <v/>
      </c>
      <c r="W46" s="144" t="str">
        <f t="shared" si="4"/>
        <v/>
      </c>
      <c r="X46" s="148" t="str">
        <f t="shared" si="5"/>
        <v/>
      </c>
    </row>
    <row r="47" spans="1:24" ht="18" customHeight="1" x14ac:dyDescent="0.35">
      <c r="A47" s="146">
        <v>4</v>
      </c>
      <c r="B47" s="147" t="str">
        <f t="shared" si="6"/>
        <v/>
      </c>
      <c r="C47" s="147" t="str">
        <f t="shared" si="6"/>
        <v/>
      </c>
      <c r="D47" s="147" t="str">
        <f t="shared" si="6"/>
        <v/>
      </c>
      <c r="E47" s="147" t="str">
        <f t="shared" si="6"/>
        <v/>
      </c>
      <c r="F47" s="147" t="str">
        <f t="shared" si="6"/>
        <v/>
      </c>
      <c r="G47" s="147" t="str">
        <f t="shared" si="6"/>
        <v/>
      </c>
      <c r="H47" s="147" t="str">
        <f t="shared" si="6"/>
        <v>Toán-Đ.Hà</v>
      </c>
      <c r="I47" s="147" t="str">
        <f t="shared" si="6"/>
        <v/>
      </c>
      <c r="J47" s="147" t="str">
        <f t="shared" si="6"/>
        <v/>
      </c>
      <c r="K47" s="147" t="str">
        <f t="shared" si="6"/>
        <v/>
      </c>
      <c r="L47" s="147" t="str">
        <f t="shared" si="6"/>
        <v/>
      </c>
      <c r="M47" s="147" t="str">
        <f t="shared" si="6"/>
        <v/>
      </c>
      <c r="N47" s="147" t="str">
        <f t="shared" si="6"/>
        <v/>
      </c>
      <c r="O47" s="147" t="str">
        <f t="shared" si="6"/>
        <v>Toán-H.Hợp</v>
      </c>
      <c r="P47" s="147" t="str">
        <f t="shared" si="6"/>
        <v>Toán-Cao</v>
      </c>
      <c r="Q47" s="147" t="str">
        <f t="shared" ref="Q47" si="14">IF(OR(Q14="Toán-Quý",Q14="Toán-Tùng",Q14="Toán-Ypa",Q14="Toán-Cao",Q14="Toán-Đ.Hà",Q14="Toán-Hạnh",Q14="Toán-Tùng",Q14="Toán-H.Hợp",Q14="Toán-Ngân",Q14="Toán-Thúy",Q14="HĐTN-H.Hợp"),Q14,"")</f>
        <v/>
      </c>
      <c r="R47" s="147" t="str">
        <f t="shared" si="6"/>
        <v/>
      </c>
      <c r="S47" s="147" t="str">
        <f t="shared" si="2"/>
        <v/>
      </c>
      <c r="T47" s="147" t="str">
        <f t="shared" si="2"/>
        <v/>
      </c>
      <c r="U47" s="147" t="str">
        <f t="shared" si="2"/>
        <v/>
      </c>
      <c r="V47" s="147" t="str">
        <f t="shared" si="2"/>
        <v>Toán-Ypa</v>
      </c>
      <c r="W47" s="144" t="str">
        <f t="shared" si="4"/>
        <v/>
      </c>
      <c r="X47" s="148" t="str">
        <f t="shared" si="5"/>
        <v/>
      </c>
    </row>
    <row r="48" spans="1:24" ht="18" customHeight="1" x14ac:dyDescent="0.35">
      <c r="A48" s="149">
        <v>5</v>
      </c>
      <c r="B48" s="150" t="str">
        <f t="shared" si="6"/>
        <v/>
      </c>
      <c r="C48" s="150" t="str">
        <f t="shared" si="6"/>
        <v/>
      </c>
      <c r="D48" s="150" t="str">
        <f t="shared" si="6"/>
        <v/>
      </c>
      <c r="E48" s="150" t="str">
        <f t="shared" si="6"/>
        <v>Toán-Đ.Hà</v>
      </c>
      <c r="F48" s="150" t="str">
        <f t="shared" si="6"/>
        <v/>
      </c>
      <c r="G48" s="150" t="str">
        <f t="shared" si="6"/>
        <v/>
      </c>
      <c r="H48" s="150" t="str">
        <f t="shared" si="6"/>
        <v/>
      </c>
      <c r="I48" s="150" t="str">
        <f t="shared" si="6"/>
        <v/>
      </c>
      <c r="J48" s="150" t="str">
        <f t="shared" si="6"/>
        <v/>
      </c>
      <c r="K48" s="150" t="str">
        <f t="shared" si="6"/>
        <v/>
      </c>
      <c r="L48" s="150" t="str">
        <f t="shared" si="6"/>
        <v/>
      </c>
      <c r="M48" s="150" t="str">
        <f t="shared" si="6"/>
        <v/>
      </c>
      <c r="N48" s="150" t="str">
        <f t="shared" si="6"/>
        <v/>
      </c>
      <c r="O48" s="150" t="str">
        <f t="shared" si="6"/>
        <v>Toán-H.Hợp</v>
      </c>
      <c r="P48" s="150" t="str">
        <f t="shared" si="6"/>
        <v/>
      </c>
      <c r="Q48" s="150" t="str">
        <f t="shared" ref="Q48" si="15">IF(OR(Q15="Toán-Quý",Q15="Toán-Tùng",Q15="Toán-Ypa",Q15="Toán-Cao",Q15="Toán-Đ.Hà",Q15="Toán-Hạnh",Q15="Toán-Tùng",Q15="Toán-H.Hợp",Q15="Toán-Ngân",Q15="Toán-Thúy",Q15="HĐTN-H.Hợp"),Q15,"")</f>
        <v/>
      </c>
      <c r="R48" s="150" t="str">
        <f t="shared" si="6"/>
        <v/>
      </c>
      <c r="S48" s="150" t="str">
        <f t="shared" si="2"/>
        <v/>
      </c>
      <c r="T48" s="150" t="str">
        <f t="shared" si="2"/>
        <v/>
      </c>
      <c r="U48" s="150" t="str">
        <f t="shared" si="2"/>
        <v/>
      </c>
      <c r="V48" s="150" t="str">
        <f t="shared" si="2"/>
        <v>Toán-Ypa</v>
      </c>
      <c r="W48" s="144" t="str">
        <f t="shared" si="4"/>
        <v/>
      </c>
      <c r="X48" s="151">
        <f t="shared" si="5"/>
        <v>-1</v>
      </c>
    </row>
    <row r="49" spans="1:24" ht="18" customHeight="1" x14ac:dyDescent="0.35">
      <c r="A49" s="142">
        <v>1</v>
      </c>
      <c r="B49" s="144" t="str">
        <f t="shared" si="6"/>
        <v/>
      </c>
      <c r="C49" s="144" t="str">
        <f t="shared" si="6"/>
        <v/>
      </c>
      <c r="D49" s="144" t="str">
        <f t="shared" si="6"/>
        <v/>
      </c>
      <c r="E49" s="144" t="str">
        <f t="shared" si="6"/>
        <v/>
      </c>
      <c r="F49" s="144" t="str">
        <f t="shared" si="6"/>
        <v/>
      </c>
      <c r="G49" s="144" t="str">
        <f t="shared" si="6"/>
        <v/>
      </c>
      <c r="H49" s="144" t="str">
        <f t="shared" si="6"/>
        <v/>
      </c>
      <c r="I49" s="144" t="str">
        <f t="shared" si="6"/>
        <v/>
      </c>
      <c r="J49" s="144" t="str">
        <f t="shared" si="6"/>
        <v/>
      </c>
      <c r="K49" s="144" t="str">
        <f t="shared" si="6"/>
        <v/>
      </c>
      <c r="L49" s="144" t="str">
        <f t="shared" si="6"/>
        <v/>
      </c>
      <c r="M49" s="144" t="str">
        <f t="shared" si="6"/>
        <v>Toán-H.Hợp</v>
      </c>
      <c r="N49" s="144" t="str">
        <f t="shared" si="6"/>
        <v/>
      </c>
      <c r="O49" s="144" t="str">
        <f t="shared" si="6"/>
        <v/>
      </c>
      <c r="P49" s="144" t="str">
        <f t="shared" si="6"/>
        <v/>
      </c>
      <c r="Q49" s="144" t="str">
        <f t="shared" ref="Q49" si="16">IF(OR(Q16="Toán-Quý",Q16="Toán-Tùng",Q16="Toán-Ypa",Q16="Toán-Cao",Q16="Toán-Đ.Hà",Q16="Toán-Hạnh",Q16="Toán-Tùng",Q16="Toán-H.Hợp",Q16="Toán-Ngân",Q16="Toán-Thúy",Q16="HĐTN-H.Hợp"),Q16,"")</f>
        <v/>
      </c>
      <c r="R49" s="144" t="str">
        <f t="shared" si="6"/>
        <v>Toán-Cao</v>
      </c>
      <c r="S49" s="144" t="str">
        <f t="shared" si="2"/>
        <v/>
      </c>
      <c r="T49" s="144" t="str">
        <f t="shared" si="2"/>
        <v/>
      </c>
      <c r="U49" s="144" t="str">
        <f t="shared" si="2"/>
        <v/>
      </c>
      <c r="V49" s="144" t="str">
        <f t="shared" si="2"/>
        <v>Toán-Ypa</v>
      </c>
      <c r="W49" s="144" t="str">
        <f t="shared" si="4"/>
        <v/>
      </c>
      <c r="X49" s="145">
        <f t="shared" si="5"/>
        <v>-1</v>
      </c>
    </row>
    <row r="50" spans="1:24" ht="18" customHeight="1" x14ac:dyDescent="0.35">
      <c r="A50" s="146">
        <v>2</v>
      </c>
      <c r="B50" s="147" t="str">
        <f t="shared" si="6"/>
        <v/>
      </c>
      <c r="C50" s="147" t="str">
        <f t="shared" si="6"/>
        <v/>
      </c>
      <c r="D50" s="147" t="str">
        <f t="shared" si="6"/>
        <v/>
      </c>
      <c r="E50" s="147" t="str">
        <f t="shared" si="6"/>
        <v/>
      </c>
      <c r="F50" s="147" t="str">
        <f t="shared" si="6"/>
        <v/>
      </c>
      <c r="G50" s="147" t="str">
        <f t="shared" si="6"/>
        <v/>
      </c>
      <c r="H50" s="147" t="str">
        <f t="shared" si="6"/>
        <v/>
      </c>
      <c r="I50" s="147" t="str">
        <f t="shared" si="6"/>
        <v/>
      </c>
      <c r="J50" s="147" t="str">
        <f t="shared" si="6"/>
        <v>Toán-Cao</v>
      </c>
      <c r="K50" s="147" t="str">
        <f t="shared" si="6"/>
        <v/>
      </c>
      <c r="L50" s="147" t="str">
        <f t="shared" si="6"/>
        <v/>
      </c>
      <c r="M50" s="147" t="str">
        <f t="shared" si="6"/>
        <v>Toán-H.Hợp</v>
      </c>
      <c r="N50" s="147" t="str">
        <f t="shared" si="6"/>
        <v/>
      </c>
      <c r="O50" s="147" t="str">
        <f t="shared" si="6"/>
        <v/>
      </c>
      <c r="P50" s="147" t="str">
        <f t="shared" si="6"/>
        <v/>
      </c>
      <c r="Q50" s="147" t="str">
        <f t="shared" ref="Q50" si="17">IF(OR(Q17="Toán-Quý",Q17="Toán-Tùng",Q17="Toán-Ypa",Q17="Toán-Cao",Q17="Toán-Đ.Hà",Q17="Toán-Hạnh",Q17="Toán-Tùng",Q17="Toán-H.Hợp",Q17="Toán-Ngân",Q17="Toán-Thúy",Q17="HĐTN-H.Hợp"),Q17,"")</f>
        <v/>
      </c>
      <c r="R50" s="147" t="str">
        <f t="shared" si="6"/>
        <v/>
      </c>
      <c r="S50" s="147" t="str">
        <f t="shared" si="2"/>
        <v/>
      </c>
      <c r="T50" s="147" t="str">
        <f t="shared" si="2"/>
        <v/>
      </c>
      <c r="U50" s="147" t="str">
        <f t="shared" si="2"/>
        <v/>
      </c>
      <c r="V50" s="147" t="str">
        <f t="shared" si="2"/>
        <v>Toán-Ypa</v>
      </c>
      <c r="W50" s="144" t="str">
        <f t="shared" si="4"/>
        <v/>
      </c>
      <c r="X50" s="148">
        <f t="shared" si="5"/>
        <v>-1</v>
      </c>
    </row>
    <row r="51" spans="1:24" ht="18" customHeight="1" x14ac:dyDescent="0.35">
      <c r="A51" s="7" t="s">
        <v>92</v>
      </c>
      <c r="B51" s="147" t="str">
        <f t="shared" si="6"/>
        <v/>
      </c>
      <c r="C51" s="147" t="str">
        <f t="shared" si="6"/>
        <v/>
      </c>
      <c r="D51" s="147" t="str">
        <f t="shared" si="6"/>
        <v/>
      </c>
      <c r="E51" s="147" t="str">
        <f t="shared" si="6"/>
        <v/>
      </c>
      <c r="F51" s="147" t="str">
        <f t="shared" si="6"/>
        <v/>
      </c>
      <c r="G51" s="147" t="str">
        <f t="shared" si="6"/>
        <v/>
      </c>
      <c r="H51" s="147" t="str">
        <f t="shared" si="6"/>
        <v/>
      </c>
      <c r="I51" s="147" t="str">
        <f t="shared" si="6"/>
        <v/>
      </c>
      <c r="J51" s="147" t="str">
        <f t="shared" si="6"/>
        <v>Toán-Cao</v>
      </c>
      <c r="K51" s="147" t="str">
        <f t="shared" si="6"/>
        <v/>
      </c>
      <c r="L51" s="147" t="str">
        <f t="shared" si="6"/>
        <v/>
      </c>
      <c r="M51" s="147" t="str">
        <f t="shared" si="6"/>
        <v/>
      </c>
      <c r="N51" s="147" t="str">
        <f t="shared" si="6"/>
        <v/>
      </c>
      <c r="O51" s="147" t="str">
        <f t="shared" si="6"/>
        <v>Toán-H.Hợp</v>
      </c>
      <c r="P51" s="147" t="str">
        <f t="shared" si="6"/>
        <v/>
      </c>
      <c r="Q51" s="147" t="str">
        <f t="shared" ref="Q51" si="18">IF(OR(Q18="Toán-Quý",Q18="Toán-Tùng",Q18="Toán-Ypa",Q18="Toán-Cao",Q18="Toán-Đ.Hà",Q18="Toán-Hạnh",Q18="Toán-Tùng",Q18="Toán-H.Hợp",Q18="Toán-Ngân",Q18="Toán-Thúy",Q18="HĐTN-H.Hợp"),Q18,"")</f>
        <v/>
      </c>
      <c r="R51" s="147" t="str">
        <f t="shared" si="6"/>
        <v/>
      </c>
      <c r="S51" s="147" t="str">
        <f t="shared" si="2"/>
        <v>Toán-Ypa</v>
      </c>
      <c r="T51" s="147" t="str">
        <f t="shared" si="2"/>
        <v/>
      </c>
      <c r="U51" s="147" t="str">
        <f t="shared" si="2"/>
        <v/>
      </c>
      <c r="V51" s="147" t="str">
        <f t="shared" si="2"/>
        <v/>
      </c>
      <c r="W51" s="144" t="str">
        <f t="shared" si="4"/>
        <v/>
      </c>
      <c r="X51" s="148">
        <f t="shared" si="5"/>
        <v>-1</v>
      </c>
    </row>
    <row r="52" spans="1:24" ht="18" customHeight="1" x14ac:dyDescent="0.35">
      <c r="A52" s="146">
        <v>4</v>
      </c>
      <c r="B52" s="147" t="str">
        <f t="shared" si="6"/>
        <v/>
      </c>
      <c r="C52" s="147" t="str">
        <f t="shared" si="6"/>
        <v/>
      </c>
      <c r="D52" s="147" t="str">
        <f t="shared" si="6"/>
        <v/>
      </c>
      <c r="E52" s="147" t="str">
        <f t="shared" si="6"/>
        <v/>
      </c>
      <c r="F52" s="147" t="str">
        <f t="shared" si="6"/>
        <v/>
      </c>
      <c r="G52" s="147" t="str">
        <f t="shared" si="6"/>
        <v/>
      </c>
      <c r="H52" s="147" t="str">
        <f t="shared" si="6"/>
        <v/>
      </c>
      <c r="I52" s="147" t="str">
        <f t="shared" si="6"/>
        <v>Toán-Ypa</v>
      </c>
      <c r="J52" s="147" t="str">
        <f t="shared" si="6"/>
        <v/>
      </c>
      <c r="K52" s="147" t="str">
        <f t="shared" si="6"/>
        <v/>
      </c>
      <c r="L52" s="147" t="str">
        <f t="shared" si="6"/>
        <v/>
      </c>
      <c r="M52" s="147" t="str">
        <f t="shared" si="6"/>
        <v/>
      </c>
      <c r="N52" s="147" t="str">
        <f t="shared" si="6"/>
        <v>Toán-H.Hợp</v>
      </c>
      <c r="O52" s="147" t="str">
        <f t="shared" si="6"/>
        <v/>
      </c>
      <c r="P52" s="147" t="str">
        <f t="shared" si="6"/>
        <v>Toán-Cao</v>
      </c>
      <c r="Q52" s="147" t="str">
        <f t="shared" ref="Q52" si="19">IF(OR(Q19="Toán-Quý",Q19="Toán-Tùng",Q19="Toán-Ypa",Q19="Toán-Cao",Q19="Toán-Đ.Hà",Q19="Toán-Hạnh",Q19="Toán-Tùng",Q19="Toán-H.Hợp",Q19="Toán-Ngân",Q19="Toán-Thúy",Q19="HĐTN-H.Hợp"),Q19,"")</f>
        <v/>
      </c>
      <c r="R52" s="147" t="str">
        <f t="shared" si="6"/>
        <v/>
      </c>
      <c r="S52" s="147" t="str">
        <f t="shared" si="2"/>
        <v/>
      </c>
      <c r="T52" s="147" t="str">
        <f t="shared" si="2"/>
        <v/>
      </c>
      <c r="U52" s="147" t="str">
        <f t="shared" si="2"/>
        <v/>
      </c>
      <c r="V52" s="147" t="str">
        <f t="shared" si="2"/>
        <v/>
      </c>
      <c r="W52" s="144" t="str">
        <f t="shared" si="4"/>
        <v/>
      </c>
      <c r="X52" s="148">
        <f t="shared" si="5"/>
        <v>-1</v>
      </c>
    </row>
    <row r="53" spans="1:24" ht="18" customHeight="1" x14ac:dyDescent="0.35">
      <c r="A53" s="149">
        <v>5</v>
      </c>
      <c r="B53" s="150" t="str">
        <f t="shared" si="6"/>
        <v/>
      </c>
      <c r="C53" s="150" t="str">
        <f t="shared" si="6"/>
        <v>Toán-H.Hợp</v>
      </c>
      <c r="D53" s="150" t="str">
        <f t="shared" si="6"/>
        <v/>
      </c>
      <c r="E53" s="150" t="str">
        <f t="shared" si="6"/>
        <v/>
      </c>
      <c r="F53" s="150" t="str">
        <f t="shared" si="6"/>
        <v/>
      </c>
      <c r="G53" s="150" t="str">
        <f t="shared" si="6"/>
        <v/>
      </c>
      <c r="H53" s="150" t="str">
        <f t="shared" si="6"/>
        <v/>
      </c>
      <c r="I53" s="150" t="str">
        <f t="shared" si="6"/>
        <v>Toán-Ypa</v>
      </c>
      <c r="J53" s="150" t="str">
        <f t="shared" si="6"/>
        <v/>
      </c>
      <c r="K53" s="150" t="str">
        <f t="shared" si="6"/>
        <v/>
      </c>
      <c r="L53" s="150" t="str">
        <f t="shared" si="6"/>
        <v/>
      </c>
      <c r="M53" s="150" t="str">
        <f t="shared" si="6"/>
        <v/>
      </c>
      <c r="N53" s="150" t="str">
        <f t="shared" si="6"/>
        <v/>
      </c>
      <c r="O53" s="150" t="str">
        <f t="shared" si="6"/>
        <v/>
      </c>
      <c r="P53" s="150" t="str">
        <f t="shared" si="6"/>
        <v>Toán-Cao</v>
      </c>
      <c r="Q53" s="150" t="str">
        <f t="shared" ref="Q53" si="20">IF(OR(Q20="Toán-Quý",Q20="Toán-Tùng",Q20="Toán-Ypa",Q20="Toán-Cao",Q20="Toán-Đ.Hà",Q20="Toán-Hạnh",Q20="Toán-Tùng",Q20="Toán-H.Hợp",Q20="Toán-Ngân",Q20="Toán-Thúy",Q20="HĐTN-H.Hợp"),Q20,"")</f>
        <v/>
      </c>
      <c r="R53" s="150" t="str">
        <f t="shared" si="6"/>
        <v/>
      </c>
      <c r="S53" s="150" t="str">
        <f t="shared" si="2"/>
        <v/>
      </c>
      <c r="T53" s="150" t="str">
        <f t="shared" si="2"/>
        <v/>
      </c>
      <c r="U53" s="150" t="str">
        <f t="shared" si="2"/>
        <v/>
      </c>
      <c r="V53" s="150" t="str">
        <f t="shared" si="2"/>
        <v/>
      </c>
      <c r="W53" s="144" t="str">
        <f t="shared" si="4"/>
        <v/>
      </c>
      <c r="X53" s="151">
        <f t="shared" si="5"/>
        <v>-1</v>
      </c>
    </row>
    <row r="54" spans="1:24" ht="18" customHeight="1" x14ac:dyDescent="0.35">
      <c r="A54" s="142">
        <v>1</v>
      </c>
      <c r="B54" s="144" t="str">
        <f t="shared" si="6"/>
        <v/>
      </c>
      <c r="C54" s="144" t="str">
        <f t="shared" si="6"/>
        <v/>
      </c>
      <c r="D54" s="144" t="str">
        <f t="shared" si="6"/>
        <v/>
      </c>
      <c r="E54" s="144" t="str">
        <f t="shared" si="6"/>
        <v/>
      </c>
      <c r="F54" s="144" t="str">
        <f t="shared" si="6"/>
        <v/>
      </c>
      <c r="G54" s="144" t="str">
        <f t="shared" si="6"/>
        <v/>
      </c>
      <c r="H54" s="144" t="str">
        <f t="shared" si="6"/>
        <v/>
      </c>
      <c r="I54" s="144" t="str">
        <f t="shared" si="6"/>
        <v/>
      </c>
      <c r="J54" s="144" t="str">
        <f t="shared" si="6"/>
        <v/>
      </c>
      <c r="K54" s="144" t="str">
        <f t="shared" si="6"/>
        <v/>
      </c>
      <c r="L54" s="144" t="str">
        <f t="shared" si="6"/>
        <v>Toán-Đ.Hà</v>
      </c>
      <c r="M54" s="144" t="str">
        <f t="shared" si="6"/>
        <v/>
      </c>
      <c r="N54" s="144" t="str">
        <f t="shared" si="6"/>
        <v>Toán-H.Hợp</v>
      </c>
      <c r="O54" s="144" t="str">
        <f t="shared" si="6"/>
        <v/>
      </c>
      <c r="P54" s="144" t="str">
        <f t="shared" si="6"/>
        <v/>
      </c>
      <c r="Q54" s="144" t="str">
        <f t="shared" ref="Q54" si="21">IF(OR(Q21="Toán-Quý",Q21="Toán-Tùng",Q21="Toán-Ypa",Q21="Toán-Cao",Q21="Toán-Đ.Hà",Q21="Toán-Hạnh",Q21="Toán-Tùng",Q21="Toán-H.Hợp",Q21="Toán-Ngân",Q21="Toán-Thúy",Q21="HĐTN-H.Hợp"),Q21,"")</f>
        <v/>
      </c>
      <c r="R54" s="144" t="str">
        <f t="shared" si="6"/>
        <v>Toán-Cao</v>
      </c>
      <c r="S54" s="144" t="str">
        <f t="shared" si="2"/>
        <v/>
      </c>
      <c r="T54" s="144" t="str">
        <f t="shared" si="2"/>
        <v/>
      </c>
      <c r="U54" s="144" t="str">
        <f t="shared" si="2"/>
        <v/>
      </c>
      <c r="V54" s="144" t="str">
        <f t="shared" si="2"/>
        <v/>
      </c>
      <c r="W54" s="144" t="str">
        <f t="shared" si="4"/>
        <v/>
      </c>
      <c r="X54" s="145">
        <f t="shared" si="5"/>
        <v>-1</v>
      </c>
    </row>
    <row r="55" spans="1:24" ht="18" customHeight="1" x14ac:dyDescent="0.35">
      <c r="A55" s="146">
        <v>2</v>
      </c>
      <c r="B55" s="147" t="str">
        <f t="shared" si="6"/>
        <v/>
      </c>
      <c r="C55" s="147" t="str">
        <f t="shared" si="6"/>
        <v/>
      </c>
      <c r="D55" s="147" t="str">
        <f t="shared" si="6"/>
        <v/>
      </c>
      <c r="E55" s="147" t="str">
        <f t="shared" si="6"/>
        <v/>
      </c>
      <c r="F55" s="147" t="str">
        <f t="shared" si="6"/>
        <v/>
      </c>
      <c r="G55" s="147" t="str">
        <f t="shared" si="6"/>
        <v/>
      </c>
      <c r="H55" s="147" t="str">
        <f t="shared" si="6"/>
        <v/>
      </c>
      <c r="I55" s="147" t="str">
        <f t="shared" si="6"/>
        <v/>
      </c>
      <c r="J55" s="147" t="str">
        <f t="shared" si="6"/>
        <v/>
      </c>
      <c r="K55" s="147" t="str">
        <f t="shared" si="6"/>
        <v/>
      </c>
      <c r="L55" s="147" t="str">
        <f t="shared" si="6"/>
        <v>Toán-Đ.Hà</v>
      </c>
      <c r="M55" s="147" t="str">
        <f t="shared" si="6"/>
        <v/>
      </c>
      <c r="N55" s="147" t="str">
        <f t="shared" si="6"/>
        <v>Toán-H.Hợp</v>
      </c>
      <c r="O55" s="147" t="str">
        <f t="shared" si="6"/>
        <v/>
      </c>
      <c r="P55" s="147" t="str">
        <f t="shared" si="6"/>
        <v/>
      </c>
      <c r="Q55" s="147" t="str">
        <f t="shared" ref="Q55:Q68" si="22">IF(OR(Q22="Toán-Quý",Q22="Toán-Tùng",Q22="Toán-Ypa",Q22="Toán-Cao",Q22="Toán-Đ.Hà",Q22="Toán-Hạnh",Q22="Toán-Tùng",Q22="Toán-H.Hợp",Q22="Toán-Ngân",Q22="Toán-Thúy",Q22="HĐTN-H.Hợp"),Q22,"")</f>
        <v/>
      </c>
      <c r="R55" s="147" t="str">
        <f t="shared" si="6"/>
        <v>Toán-Cao</v>
      </c>
      <c r="S55" s="147" t="str">
        <f t="shared" ref="S55:V55" si="23">IF(OR(S22="Toán-Quý",S22="Toán-Tùng",S22="Toán-Ypa",S22="Toán-Cao",S22="Toán-Đ.Hà",S22="Toán-Hạnh",S22="Toán-Tùng",S22="Toán-H.Hợp",S22="Toán-Ngân",S22="Toán-Thúy",S22="HĐTN-H.Hợp"),S22,"")</f>
        <v/>
      </c>
      <c r="T55" s="147" t="str">
        <f t="shared" si="23"/>
        <v/>
      </c>
      <c r="U55" s="147" t="str">
        <f t="shared" si="23"/>
        <v/>
      </c>
      <c r="V55" s="147" t="str">
        <f t="shared" si="23"/>
        <v/>
      </c>
      <c r="W55" s="144" t="str">
        <f t="shared" si="4"/>
        <v/>
      </c>
      <c r="X55" s="148">
        <f t="shared" si="5"/>
        <v>-1</v>
      </c>
    </row>
    <row r="56" spans="1:24" ht="18" customHeight="1" x14ac:dyDescent="0.35">
      <c r="A56" s="7" t="s">
        <v>93</v>
      </c>
      <c r="B56" s="147" t="str">
        <f t="shared" ref="B56:V68" si="24">IF(OR(B23="Toán-Quý",B23="Toán-Tùng",B23="Toán-Ypa",B23="Toán-Cao",B23="Toán-Đ.Hà",B23="Toán-Hạnh",B23="Toán-Tùng",B23="Toán-H.Hợp",B23="Toán-Ngân",B23="Toán-Thúy",B23="HĐTN-H.Hợp"),B23,"")</f>
        <v/>
      </c>
      <c r="C56" s="147" t="str">
        <f t="shared" si="24"/>
        <v/>
      </c>
      <c r="D56" s="147" t="str">
        <f t="shared" si="24"/>
        <v/>
      </c>
      <c r="E56" s="147" t="str">
        <f t="shared" si="24"/>
        <v/>
      </c>
      <c r="F56" s="147" t="str">
        <f t="shared" si="24"/>
        <v/>
      </c>
      <c r="G56" s="147" t="str">
        <f t="shared" si="24"/>
        <v/>
      </c>
      <c r="H56" s="147" t="str">
        <f t="shared" si="24"/>
        <v/>
      </c>
      <c r="I56" s="147" t="str">
        <f t="shared" si="24"/>
        <v/>
      </c>
      <c r="J56" s="147" t="str">
        <f t="shared" si="24"/>
        <v>Toán-Cao</v>
      </c>
      <c r="K56" s="147" t="str">
        <f t="shared" si="24"/>
        <v/>
      </c>
      <c r="L56" s="147" t="str">
        <f t="shared" si="24"/>
        <v/>
      </c>
      <c r="M56" s="147" t="str">
        <f t="shared" si="24"/>
        <v>Toán-H.Hợp</v>
      </c>
      <c r="N56" s="147" t="str">
        <f t="shared" si="24"/>
        <v/>
      </c>
      <c r="O56" s="147" t="str">
        <f t="shared" si="24"/>
        <v/>
      </c>
      <c r="P56" s="147" t="str">
        <f t="shared" si="24"/>
        <v/>
      </c>
      <c r="Q56" s="147" t="str">
        <f t="shared" si="22"/>
        <v/>
      </c>
      <c r="R56" s="147" t="str">
        <f t="shared" si="24"/>
        <v/>
      </c>
      <c r="S56" s="147" t="str">
        <f t="shared" si="24"/>
        <v/>
      </c>
      <c r="T56" s="147" t="str">
        <f t="shared" si="24"/>
        <v/>
      </c>
      <c r="U56" s="147" t="str">
        <f t="shared" si="24"/>
        <v>Toán-Ngân</v>
      </c>
      <c r="V56" s="147" t="str">
        <f t="shared" si="24"/>
        <v/>
      </c>
      <c r="W56" s="144" t="str">
        <f t="shared" si="4"/>
        <v/>
      </c>
      <c r="X56" s="148">
        <f t="shared" si="5"/>
        <v>-1</v>
      </c>
    </row>
    <row r="57" spans="1:24" ht="18" customHeight="1" x14ac:dyDescent="0.35">
      <c r="A57" s="146">
        <v>4</v>
      </c>
      <c r="B57" s="147" t="str">
        <f t="shared" si="24"/>
        <v/>
      </c>
      <c r="C57" s="147" t="str">
        <f t="shared" si="24"/>
        <v/>
      </c>
      <c r="D57" s="147" t="str">
        <f t="shared" si="24"/>
        <v/>
      </c>
      <c r="E57" s="147" t="str">
        <f t="shared" si="24"/>
        <v/>
      </c>
      <c r="F57" s="147" t="str">
        <f t="shared" si="24"/>
        <v/>
      </c>
      <c r="G57" s="147" t="str">
        <f t="shared" si="24"/>
        <v/>
      </c>
      <c r="H57" s="147" t="str">
        <f t="shared" si="24"/>
        <v/>
      </c>
      <c r="I57" s="147" t="str">
        <f t="shared" si="24"/>
        <v/>
      </c>
      <c r="J57" s="147" t="str">
        <f t="shared" si="24"/>
        <v/>
      </c>
      <c r="K57" s="147" t="str">
        <f t="shared" si="24"/>
        <v/>
      </c>
      <c r="L57" s="147" t="str">
        <f t="shared" si="24"/>
        <v/>
      </c>
      <c r="M57" s="147" t="str">
        <f t="shared" si="24"/>
        <v/>
      </c>
      <c r="N57" s="147" t="str">
        <f t="shared" si="24"/>
        <v/>
      </c>
      <c r="O57" s="147" t="str">
        <f t="shared" si="24"/>
        <v/>
      </c>
      <c r="P57" s="147" t="str">
        <f t="shared" si="24"/>
        <v/>
      </c>
      <c r="Q57" s="147" t="str">
        <f t="shared" si="22"/>
        <v/>
      </c>
      <c r="R57" s="147" t="str">
        <f t="shared" si="24"/>
        <v/>
      </c>
      <c r="S57" s="147" t="str">
        <f t="shared" si="24"/>
        <v/>
      </c>
      <c r="T57" s="147" t="str">
        <f t="shared" si="24"/>
        <v/>
      </c>
      <c r="U57" s="147" t="str">
        <f t="shared" si="24"/>
        <v/>
      </c>
      <c r="V57" s="147" t="str">
        <f t="shared" si="24"/>
        <v/>
      </c>
      <c r="W57" s="144" t="str">
        <f t="shared" si="4"/>
        <v/>
      </c>
      <c r="X57" s="148">
        <f t="shared" si="5"/>
        <v>-4</v>
      </c>
    </row>
    <row r="58" spans="1:24" ht="18" customHeight="1" x14ac:dyDescent="0.35">
      <c r="A58" s="149">
        <v>5</v>
      </c>
      <c r="B58" s="150" t="str">
        <f t="shared" si="24"/>
        <v/>
      </c>
      <c r="C58" s="150" t="str">
        <f t="shared" si="24"/>
        <v>Toán-H.Hợp</v>
      </c>
      <c r="D58" s="150" t="str">
        <f t="shared" si="24"/>
        <v/>
      </c>
      <c r="E58" s="150" t="str">
        <f t="shared" si="24"/>
        <v/>
      </c>
      <c r="F58" s="150" t="str">
        <f t="shared" si="24"/>
        <v/>
      </c>
      <c r="G58" s="150" t="str">
        <f t="shared" si="24"/>
        <v/>
      </c>
      <c r="H58" s="150" t="str">
        <f t="shared" si="24"/>
        <v/>
      </c>
      <c r="I58" s="150" t="str">
        <f t="shared" si="24"/>
        <v/>
      </c>
      <c r="J58" s="150" t="str">
        <f t="shared" si="24"/>
        <v/>
      </c>
      <c r="K58" s="150" t="str">
        <f t="shared" si="24"/>
        <v/>
      </c>
      <c r="L58" s="150" t="str">
        <f t="shared" si="24"/>
        <v/>
      </c>
      <c r="M58" s="150" t="str">
        <f t="shared" si="24"/>
        <v/>
      </c>
      <c r="N58" s="150" t="str">
        <f t="shared" si="24"/>
        <v/>
      </c>
      <c r="O58" s="150" t="str">
        <f t="shared" si="24"/>
        <v/>
      </c>
      <c r="P58" s="150" t="str">
        <f t="shared" si="24"/>
        <v>Toán-Cao</v>
      </c>
      <c r="Q58" s="150" t="str">
        <f t="shared" si="22"/>
        <v/>
      </c>
      <c r="R58" s="150" t="str">
        <f t="shared" si="24"/>
        <v/>
      </c>
      <c r="S58" s="150" t="str">
        <f t="shared" si="24"/>
        <v/>
      </c>
      <c r="T58" s="150" t="str">
        <f t="shared" si="24"/>
        <v>Toán-Ngân</v>
      </c>
      <c r="U58" s="150" t="str">
        <f t="shared" si="24"/>
        <v/>
      </c>
      <c r="V58" s="150" t="str">
        <f t="shared" si="24"/>
        <v/>
      </c>
      <c r="W58" s="144" t="str">
        <f t="shared" si="4"/>
        <v/>
      </c>
      <c r="X58" s="151">
        <f t="shared" si="5"/>
        <v>-1</v>
      </c>
    </row>
    <row r="59" spans="1:24" ht="18" customHeight="1" x14ac:dyDescent="0.35">
      <c r="A59" s="142">
        <v>1</v>
      </c>
      <c r="B59" s="144" t="str">
        <f t="shared" si="24"/>
        <v/>
      </c>
      <c r="C59" s="144" t="str">
        <f t="shared" si="24"/>
        <v/>
      </c>
      <c r="D59" s="144" t="str">
        <f t="shared" si="24"/>
        <v/>
      </c>
      <c r="E59" s="144" t="str">
        <f t="shared" si="24"/>
        <v/>
      </c>
      <c r="F59" s="144" t="str">
        <f t="shared" si="24"/>
        <v/>
      </c>
      <c r="G59" s="144" t="str">
        <f t="shared" si="24"/>
        <v>Toán-Thúy</v>
      </c>
      <c r="H59" s="144" t="str">
        <f t="shared" si="24"/>
        <v/>
      </c>
      <c r="I59" s="144" t="str">
        <f t="shared" si="24"/>
        <v/>
      </c>
      <c r="J59" s="144" t="str">
        <f t="shared" si="24"/>
        <v/>
      </c>
      <c r="K59" s="144" t="str">
        <f t="shared" si="24"/>
        <v/>
      </c>
      <c r="L59" s="144" t="str">
        <f t="shared" si="24"/>
        <v/>
      </c>
      <c r="M59" s="144" t="str">
        <f t="shared" si="24"/>
        <v/>
      </c>
      <c r="N59" s="144" t="str">
        <f t="shared" si="24"/>
        <v/>
      </c>
      <c r="O59" s="144" t="str">
        <f t="shared" si="24"/>
        <v/>
      </c>
      <c r="P59" s="144" t="str">
        <f t="shared" si="24"/>
        <v/>
      </c>
      <c r="Q59" s="144" t="str">
        <f t="shared" si="22"/>
        <v/>
      </c>
      <c r="R59" s="144" t="str">
        <f t="shared" si="24"/>
        <v/>
      </c>
      <c r="S59" s="144" t="str">
        <f t="shared" si="24"/>
        <v/>
      </c>
      <c r="T59" s="144" t="str">
        <f t="shared" si="24"/>
        <v>Toán-Ngân</v>
      </c>
      <c r="U59" s="144" t="str">
        <f t="shared" si="24"/>
        <v/>
      </c>
      <c r="V59" s="144" t="str">
        <f t="shared" si="24"/>
        <v/>
      </c>
      <c r="W59" s="144" t="str">
        <f t="shared" si="4"/>
        <v/>
      </c>
      <c r="X59" s="145">
        <f t="shared" si="5"/>
        <v>-2</v>
      </c>
    </row>
    <row r="60" spans="1:24" ht="18" customHeight="1" x14ac:dyDescent="0.35">
      <c r="A60" s="146">
        <v>2</v>
      </c>
      <c r="B60" s="147" t="str">
        <f t="shared" si="24"/>
        <v>Toán-Thúy</v>
      </c>
      <c r="C60" s="147" t="str">
        <f t="shared" si="24"/>
        <v/>
      </c>
      <c r="D60" s="147" t="str">
        <f t="shared" si="24"/>
        <v/>
      </c>
      <c r="E60" s="147" t="str">
        <f t="shared" si="24"/>
        <v/>
      </c>
      <c r="F60" s="147" t="str">
        <f t="shared" si="24"/>
        <v/>
      </c>
      <c r="G60" s="147" t="str">
        <f t="shared" si="24"/>
        <v/>
      </c>
      <c r="H60" s="147" t="str">
        <f t="shared" si="24"/>
        <v/>
      </c>
      <c r="I60" s="147" t="str">
        <f t="shared" si="24"/>
        <v/>
      </c>
      <c r="J60" s="147" t="str">
        <f t="shared" si="24"/>
        <v/>
      </c>
      <c r="K60" s="147" t="str">
        <f t="shared" si="24"/>
        <v/>
      </c>
      <c r="L60" s="147" t="str">
        <f t="shared" si="24"/>
        <v/>
      </c>
      <c r="M60" s="147" t="str">
        <f t="shared" si="24"/>
        <v/>
      </c>
      <c r="N60" s="147" t="str">
        <f t="shared" si="24"/>
        <v/>
      </c>
      <c r="O60" s="147" t="str">
        <f t="shared" si="24"/>
        <v/>
      </c>
      <c r="P60" s="147" t="str">
        <f t="shared" si="24"/>
        <v/>
      </c>
      <c r="Q60" s="147" t="str">
        <f t="shared" si="22"/>
        <v/>
      </c>
      <c r="R60" s="147" t="str">
        <f t="shared" si="24"/>
        <v/>
      </c>
      <c r="S60" s="147" t="str">
        <f t="shared" si="24"/>
        <v/>
      </c>
      <c r="T60" s="147" t="str">
        <f t="shared" si="24"/>
        <v>Toán-Ngân</v>
      </c>
      <c r="U60" s="147" t="str">
        <f t="shared" si="24"/>
        <v/>
      </c>
      <c r="V60" s="147" t="str">
        <f t="shared" si="24"/>
        <v/>
      </c>
      <c r="W60" s="144" t="str">
        <f t="shared" si="4"/>
        <v/>
      </c>
      <c r="X60" s="148">
        <f t="shared" si="5"/>
        <v>-2</v>
      </c>
    </row>
    <row r="61" spans="1:24" ht="18" customHeight="1" x14ac:dyDescent="0.35">
      <c r="A61" s="152" t="s">
        <v>86</v>
      </c>
      <c r="B61" s="147" t="str">
        <f t="shared" si="24"/>
        <v>Toán-Thúy</v>
      </c>
      <c r="C61" s="147" t="str">
        <f t="shared" si="24"/>
        <v/>
      </c>
      <c r="D61" s="147" t="str">
        <f t="shared" si="24"/>
        <v>Toán-Ngân</v>
      </c>
      <c r="E61" s="147" t="str">
        <f t="shared" si="24"/>
        <v/>
      </c>
      <c r="F61" s="147" t="str">
        <f t="shared" si="24"/>
        <v/>
      </c>
      <c r="G61" s="147" t="str">
        <f t="shared" si="24"/>
        <v/>
      </c>
      <c r="H61" s="147" t="str">
        <f t="shared" si="24"/>
        <v/>
      </c>
      <c r="I61" s="147" t="str">
        <f t="shared" si="24"/>
        <v/>
      </c>
      <c r="J61" s="147" t="str">
        <f t="shared" si="24"/>
        <v/>
      </c>
      <c r="K61" s="147" t="str">
        <f t="shared" si="24"/>
        <v/>
      </c>
      <c r="L61" s="147" t="str">
        <f t="shared" si="24"/>
        <v/>
      </c>
      <c r="M61" s="147" t="str">
        <f t="shared" si="24"/>
        <v/>
      </c>
      <c r="N61" s="147" t="str">
        <f t="shared" si="24"/>
        <v/>
      </c>
      <c r="O61" s="147" t="str">
        <f t="shared" si="24"/>
        <v/>
      </c>
      <c r="P61" s="147" t="str">
        <f t="shared" si="24"/>
        <v/>
      </c>
      <c r="Q61" s="147" t="str">
        <f t="shared" si="22"/>
        <v/>
      </c>
      <c r="R61" s="147" t="str">
        <f t="shared" si="24"/>
        <v/>
      </c>
      <c r="S61" s="147" t="str">
        <f t="shared" si="24"/>
        <v/>
      </c>
      <c r="T61" s="147" t="str">
        <f t="shared" si="24"/>
        <v/>
      </c>
      <c r="U61" s="147" t="str">
        <f t="shared" si="24"/>
        <v/>
      </c>
      <c r="V61" s="147" t="str">
        <f t="shared" si="24"/>
        <v/>
      </c>
      <c r="W61" s="144" t="str">
        <f t="shared" si="4"/>
        <v/>
      </c>
      <c r="X61" s="148">
        <f t="shared" si="5"/>
        <v>-2</v>
      </c>
    </row>
    <row r="62" spans="1:24" ht="18" customHeight="1" x14ac:dyDescent="0.35">
      <c r="A62" s="146">
        <v>4</v>
      </c>
      <c r="B62" s="147" t="str">
        <f t="shared" si="24"/>
        <v/>
      </c>
      <c r="C62" s="147" t="str">
        <f t="shared" si="24"/>
        <v/>
      </c>
      <c r="D62" s="147" t="str">
        <f t="shared" si="24"/>
        <v/>
      </c>
      <c r="E62" s="147" t="str">
        <f t="shared" si="24"/>
        <v/>
      </c>
      <c r="F62" s="147" t="str">
        <f t="shared" si="24"/>
        <v>Toán-Thúy</v>
      </c>
      <c r="G62" s="147" t="str">
        <f t="shared" si="24"/>
        <v/>
      </c>
      <c r="H62" s="147" t="str">
        <f t="shared" si="24"/>
        <v/>
      </c>
      <c r="I62" s="147" t="str">
        <f t="shared" si="24"/>
        <v/>
      </c>
      <c r="J62" s="147" t="str">
        <f t="shared" si="24"/>
        <v/>
      </c>
      <c r="K62" s="147" t="str">
        <f t="shared" si="24"/>
        <v/>
      </c>
      <c r="L62" s="147" t="str">
        <f t="shared" si="24"/>
        <v/>
      </c>
      <c r="M62" s="147" t="str">
        <f t="shared" si="24"/>
        <v/>
      </c>
      <c r="N62" s="147" t="str">
        <f t="shared" si="24"/>
        <v/>
      </c>
      <c r="O62" s="147" t="str">
        <f t="shared" si="24"/>
        <v/>
      </c>
      <c r="P62" s="147" t="str">
        <f t="shared" si="24"/>
        <v/>
      </c>
      <c r="Q62" s="147" t="str">
        <f t="shared" si="22"/>
        <v/>
      </c>
      <c r="R62" s="147" t="str">
        <f t="shared" si="24"/>
        <v/>
      </c>
      <c r="S62" s="147" t="str">
        <f t="shared" si="24"/>
        <v/>
      </c>
      <c r="T62" s="147" t="str">
        <f t="shared" si="24"/>
        <v/>
      </c>
      <c r="U62" s="147" t="str">
        <f t="shared" si="24"/>
        <v>Toán-Ngân</v>
      </c>
      <c r="V62" s="147" t="str">
        <f t="shared" si="24"/>
        <v/>
      </c>
      <c r="W62" s="144" t="str">
        <f t="shared" si="4"/>
        <v/>
      </c>
      <c r="X62" s="148">
        <f t="shared" si="5"/>
        <v>-2</v>
      </c>
    </row>
    <row r="63" spans="1:24" ht="18" customHeight="1" x14ac:dyDescent="0.35">
      <c r="A63" s="146">
        <v>5</v>
      </c>
      <c r="B63" s="150" t="str">
        <f t="shared" si="24"/>
        <v/>
      </c>
      <c r="C63" s="150" t="str">
        <f t="shared" si="24"/>
        <v/>
      </c>
      <c r="D63" s="150" t="str">
        <f t="shared" si="24"/>
        <v/>
      </c>
      <c r="E63" s="150" t="str">
        <f t="shared" si="24"/>
        <v/>
      </c>
      <c r="F63" s="150" t="str">
        <f t="shared" si="24"/>
        <v>Toán-Thúy</v>
      </c>
      <c r="G63" s="150" t="str">
        <f t="shared" si="24"/>
        <v/>
      </c>
      <c r="H63" s="150" t="str">
        <f t="shared" si="24"/>
        <v/>
      </c>
      <c r="I63" s="150" t="str">
        <f t="shared" si="24"/>
        <v/>
      </c>
      <c r="J63" s="150" t="str">
        <f t="shared" si="24"/>
        <v/>
      </c>
      <c r="K63" s="150" t="str">
        <f t="shared" si="24"/>
        <v/>
      </c>
      <c r="L63" s="150" t="str">
        <f t="shared" si="24"/>
        <v/>
      </c>
      <c r="M63" s="150" t="str">
        <f t="shared" si="24"/>
        <v/>
      </c>
      <c r="N63" s="150" t="str">
        <f t="shared" si="24"/>
        <v/>
      </c>
      <c r="O63" s="150" t="str">
        <f t="shared" si="24"/>
        <v/>
      </c>
      <c r="P63" s="150" t="str">
        <f t="shared" si="24"/>
        <v/>
      </c>
      <c r="Q63" s="150" t="str">
        <f t="shared" si="22"/>
        <v/>
      </c>
      <c r="R63" s="150" t="str">
        <f t="shared" si="24"/>
        <v/>
      </c>
      <c r="S63" s="150" t="str">
        <f t="shared" si="24"/>
        <v/>
      </c>
      <c r="T63" s="150" t="str">
        <f t="shared" si="24"/>
        <v/>
      </c>
      <c r="U63" s="150" t="str">
        <f t="shared" si="24"/>
        <v>Toán-Ngân</v>
      </c>
      <c r="V63" s="150" t="str">
        <f t="shared" si="24"/>
        <v/>
      </c>
      <c r="W63" s="144" t="str">
        <f t="shared" si="4"/>
        <v/>
      </c>
      <c r="X63" s="151">
        <f t="shared" si="5"/>
        <v>-2</v>
      </c>
    </row>
    <row r="64" spans="1:24" ht="18" customHeight="1" x14ac:dyDescent="0.35">
      <c r="A64" s="153" t="s">
        <v>94</v>
      </c>
      <c r="B64" s="144" t="str">
        <f t="shared" si="24"/>
        <v/>
      </c>
      <c r="C64" s="144" t="str">
        <f t="shared" si="24"/>
        <v/>
      </c>
      <c r="D64" s="144" t="str">
        <f t="shared" si="24"/>
        <v/>
      </c>
      <c r="E64" s="144" t="str">
        <f t="shared" si="24"/>
        <v/>
      </c>
      <c r="F64" s="144" t="str">
        <f t="shared" si="24"/>
        <v/>
      </c>
      <c r="G64" s="144" t="str">
        <f t="shared" si="24"/>
        <v>Toán-Thúy</v>
      </c>
      <c r="H64" s="144" t="str">
        <f t="shared" si="24"/>
        <v/>
      </c>
      <c r="I64" s="144" t="str">
        <f t="shared" si="24"/>
        <v/>
      </c>
      <c r="J64" s="144" t="str">
        <f t="shared" si="24"/>
        <v/>
      </c>
      <c r="K64" s="144" t="str">
        <f t="shared" si="24"/>
        <v>Toán-Đ.Hà</v>
      </c>
      <c r="L64" s="144" t="str">
        <f t="shared" si="24"/>
        <v/>
      </c>
      <c r="M64" s="144" t="str">
        <f t="shared" si="24"/>
        <v/>
      </c>
      <c r="N64" s="144" t="str">
        <f t="shared" si="24"/>
        <v/>
      </c>
      <c r="O64" s="144" t="str">
        <f t="shared" si="24"/>
        <v/>
      </c>
      <c r="P64" s="144" t="str">
        <f t="shared" si="24"/>
        <v/>
      </c>
      <c r="Q64" s="144" t="str">
        <f t="shared" si="22"/>
        <v/>
      </c>
      <c r="R64" s="144" t="str">
        <f t="shared" si="24"/>
        <v/>
      </c>
      <c r="S64" s="144" t="str">
        <f t="shared" si="24"/>
        <v>Toán-Ypa</v>
      </c>
      <c r="T64" s="144" t="str">
        <f t="shared" si="24"/>
        <v>Toán-Ngân</v>
      </c>
      <c r="U64" s="144" t="str">
        <f t="shared" si="24"/>
        <v/>
      </c>
      <c r="V64" s="147" t="str">
        <f t="shared" si="24"/>
        <v/>
      </c>
      <c r="W64" s="144" t="str">
        <f t="shared" si="4"/>
        <v/>
      </c>
      <c r="X64" s="154" t="str">
        <f t="shared" si="5"/>
        <v/>
      </c>
    </row>
    <row r="65" spans="1:24" ht="18" customHeight="1" x14ac:dyDescent="0.35">
      <c r="A65" s="155">
        <v>2</v>
      </c>
      <c r="B65" s="147" t="str">
        <f t="shared" si="24"/>
        <v>Toán-Thúy</v>
      </c>
      <c r="C65" s="147" t="str">
        <f t="shared" si="24"/>
        <v/>
      </c>
      <c r="D65" s="147" t="str">
        <f t="shared" si="24"/>
        <v/>
      </c>
      <c r="E65" s="147" t="str">
        <f t="shared" si="24"/>
        <v/>
      </c>
      <c r="F65" s="147" t="str">
        <f t="shared" si="24"/>
        <v/>
      </c>
      <c r="G65" s="147" t="str">
        <f t="shared" si="24"/>
        <v/>
      </c>
      <c r="H65" s="147" t="str">
        <f t="shared" si="24"/>
        <v/>
      </c>
      <c r="I65" s="147" t="str">
        <f t="shared" si="24"/>
        <v/>
      </c>
      <c r="J65" s="147" t="str">
        <f t="shared" si="24"/>
        <v/>
      </c>
      <c r="K65" s="147" t="str">
        <f t="shared" si="24"/>
        <v>Toán-Đ.Hà</v>
      </c>
      <c r="L65" s="147" t="str">
        <f t="shared" si="24"/>
        <v/>
      </c>
      <c r="M65" s="147" t="str">
        <f t="shared" si="24"/>
        <v/>
      </c>
      <c r="N65" s="147" t="str">
        <f t="shared" si="24"/>
        <v/>
      </c>
      <c r="O65" s="147" t="str">
        <f t="shared" si="24"/>
        <v/>
      </c>
      <c r="P65" s="147" t="str">
        <f t="shared" si="24"/>
        <v/>
      </c>
      <c r="Q65" s="147" t="str">
        <f t="shared" si="22"/>
        <v/>
      </c>
      <c r="R65" s="147" t="str">
        <f t="shared" si="24"/>
        <v/>
      </c>
      <c r="S65" s="147" t="str">
        <f t="shared" si="24"/>
        <v>Toán-Ypa</v>
      </c>
      <c r="T65" s="147" t="str">
        <f t="shared" si="24"/>
        <v>Toán-Ngân</v>
      </c>
      <c r="U65" s="147" t="str">
        <f t="shared" si="24"/>
        <v/>
      </c>
      <c r="V65" s="147" t="str">
        <f t="shared" si="24"/>
        <v/>
      </c>
      <c r="W65" s="144" t="str">
        <f t="shared" si="4"/>
        <v/>
      </c>
      <c r="X65" s="148" t="str">
        <f t="shared" si="5"/>
        <v/>
      </c>
    </row>
    <row r="66" spans="1:24" ht="18" customHeight="1" x14ac:dyDescent="0.35">
      <c r="A66" s="155"/>
      <c r="B66" s="147" t="str">
        <f t="shared" si="24"/>
        <v/>
      </c>
      <c r="C66" s="147" t="str">
        <f t="shared" si="24"/>
        <v/>
      </c>
      <c r="D66" s="147" t="str">
        <f t="shared" si="24"/>
        <v/>
      </c>
      <c r="E66" s="147" t="str">
        <f t="shared" si="24"/>
        <v/>
      </c>
      <c r="F66" s="147" t="str">
        <f t="shared" si="24"/>
        <v/>
      </c>
      <c r="G66" s="147" t="str">
        <f t="shared" si="24"/>
        <v/>
      </c>
      <c r="H66" s="147" t="str">
        <f t="shared" si="24"/>
        <v/>
      </c>
      <c r="I66" s="147" t="str">
        <f t="shared" si="24"/>
        <v/>
      </c>
      <c r="J66" s="147" t="str">
        <f t="shared" si="24"/>
        <v/>
      </c>
      <c r="K66" s="147" t="str">
        <f t="shared" si="24"/>
        <v/>
      </c>
      <c r="L66" s="147" t="str">
        <f t="shared" si="24"/>
        <v/>
      </c>
      <c r="M66" s="147" t="str">
        <f t="shared" si="24"/>
        <v/>
      </c>
      <c r="N66" s="147" t="str">
        <f t="shared" si="24"/>
        <v/>
      </c>
      <c r="O66" s="147" t="str">
        <f t="shared" si="24"/>
        <v/>
      </c>
      <c r="P66" s="147" t="str">
        <f t="shared" si="24"/>
        <v/>
      </c>
      <c r="Q66" s="147" t="str">
        <f t="shared" si="22"/>
        <v/>
      </c>
      <c r="R66" s="147" t="str">
        <f t="shared" si="24"/>
        <v/>
      </c>
      <c r="S66" s="147" t="str">
        <f t="shared" si="24"/>
        <v/>
      </c>
      <c r="T66" s="147" t="str">
        <f t="shared" si="24"/>
        <v/>
      </c>
      <c r="U66" s="147" t="str">
        <f t="shared" si="24"/>
        <v>Toán-Ngân</v>
      </c>
      <c r="V66" s="147" t="str">
        <f t="shared" si="24"/>
        <v/>
      </c>
      <c r="W66" s="144" t="str">
        <f t="shared" si="4"/>
        <v/>
      </c>
      <c r="X66" s="148">
        <f t="shared" si="5"/>
        <v>-3</v>
      </c>
    </row>
    <row r="67" spans="1:24" ht="18" customHeight="1" x14ac:dyDescent="0.35">
      <c r="A67" s="155"/>
      <c r="B67" s="147" t="str">
        <f t="shared" si="24"/>
        <v/>
      </c>
      <c r="C67" s="147" t="str">
        <f t="shared" si="24"/>
        <v/>
      </c>
      <c r="D67" s="147" t="str">
        <f t="shared" si="24"/>
        <v/>
      </c>
      <c r="E67" s="147" t="str">
        <f t="shared" si="24"/>
        <v/>
      </c>
      <c r="F67" s="147" t="str">
        <f t="shared" si="24"/>
        <v/>
      </c>
      <c r="G67" s="147" t="str">
        <f t="shared" si="24"/>
        <v/>
      </c>
      <c r="H67" s="147" t="str">
        <f t="shared" si="24"/>
        <v/>
      </c>
      <c r="I67" s="147" t="str">
        <f t="shared" si="24"/>
        <v/>
      </c>
      <c r="J67" s="147" t="str">
        <f t="shared" si="24"/>
        <v/>
      </c>
      <c r="K67" s="147" t="str">
        <f t="shared" si="24"/>
        <v/>
      </c>
      <c r="L67" s="147" t="str">
        <f t="shared" si="24"/>
        <v/>
      </c>
      <c r="M67" s="147" t="str">
        <f t="shared" si="24"/>
        <v/>
      </c>
      <c r="N67" s="147" t="str">
        <f t="shared" si="24"/>
        <v/>
      </c>
      <c r="O67" s="147" t="str">
        <f t="shared" si="24"/>
        <v/>
      </c>
      <c r="P67" s="147" t="str">
        <f t="shared" si="24"/>
        <v/>
      </c>
      <c r="Q67" s="147" t="str">
        <f t="shared" si="22"/>
        <v/>
      </c>
      <c r="R67" s="147" t="str">
        <f t="shared" si="24"/>
        <v/>
      </c>
      <c r="S67" s="147" t="str">
        <f t="shared" si="24"/>
        <v/>
      </c>
      <c r="T67" s="147" t="str">
        <f t="shared" si="24"/>
        <v/>
      </c>
      <c r="U67" s="147" t="str">
        <f t="shared" si="24"/>
        <v>Toán-Ngân</v>
      </c>
      <c r="V67" s="147" t="str">
        <f t="shared" si="24"/>
        <v>Toán-Ypa</v>
      </c>
      <c r="W67" s="144" t="str">
        <f t="shared" si="4"/>
        <v/>
      </c>
      <c r="X67" s="148">
        <f t="shared" si="5"/>
        <v>-2</v>
      </c>
    </row>
    <row r="68" spans="1:24" ht="18" customHeight="1" x14ac:dyDescent="0.35">
      <c r="A68" s="155"/>
      <c r="B68" s="150" t="str">
        <f t="shared" si="24"/>
        <v/>
      </c>
      <c r="C68" s="150" t="str">
        <f t="shared" si="24"/>
        <v/>
      </c>
      <c r="D68" s="150" t="str">
        <f t="shared" si="24"/>
        <v/>
      </c>
      <c r="E68" s="150" t="str">
        <f t="shared" si="24"/>
        <v/>
      </c>
      <c r="F68" s="150" t="str">
        <f t="shared" si="24"/>
        <v/>
      </c>
      <c r="G68" s="150" t="str">
        <f t="shared" si="24"/>
        <v/>
      </c>
      <c r="H68" s="150" t="str">
        <f t="shared" si="24"/>
        <v/>
      </c>
      <c r="I68" s="150" t="str">
        <f t="shared" si="24"/>
        <v/>
      </c>
      <c r="J68" s="150" t="str">
        <f t="shared" si="24"/>
        <v/>
      </c>
      <c r="K68" s="150" t="str">
        <f t="shared" si="24"/>
        <v/>
      </c>
      <c r="L68" s="150" t="str">
        <f t="shared" si="24"/>
        <v/>
      </c>
      <c r="M68" s="150" t="str">
        <f t="shared" si="24"/>
        <v/>
      </c>
      <c r="N68" s="150" t="str">
        <f t="shared" si="24"/>
        <v/>
      </c>
      <c r="O68" s="150" t="str">
        <f t="shared" si="24"/>
        <v/>
      </c>
      <c r="P68" s="150" t="str">
        <f t="shared" si="24"/>
        <v/>
      </c>
      <c r="Q68" s="150" t="str">
        <f t="shared" si="22"/>
        <v/>
      </c>
      <c r="R68" s="150" t="str">
        <f t="shared" ref="R68:V68" si="25">IF(OR(R35="Toán-Quý",R35="Toán-Tùng",R35="Toán-Ypa",R35="Toán-Cao",R35="Toán-Đ.Hà",R35="Toán-Hạnh",R35="Toán-Tùng",R35="Toán-H.Hợp",R35="Toán-Ngân",R35="Toán-Thúy",R35="HĐTN-H.Hợp"),R35,"")</f>
        <v/>
      </c>
      <c r="S68" s="150" t="str">
        <f t="shared" si="25"/>
        <v/>
      </c>
      <c r="T68" s="150" t="str">
        <f t="shared" si="25"/>
        <v/>
      </c>
      <c r="U68" s="150" t="str">
        <f t="shared" si="25"/>
        <v/>
      </c>
      <c r="V68" s="147" t="str">
        <f t="shared" si="25"/>
        <v/>
      </c>
      <c r="W68" s="144" t="str">
        <f t="shared" si="4"/>
        <v/>
      </c>
      <c r="X68" s="151">
        <f t="shared" si="5"/>
        <v>-4</v>
      </c>
    </row>
    <row r="69" spans="1:24" ht="18" customHeight="1" x14ac:dyDescent="0.35">
      <c r="A69" s="156">
        <f>17*30-COUNTBLANK(B39:W68)</f>
        <v>-66</v>
      </c>
      <c r="B69" s="19">
        <f>6*4+11*5</f>
        <v>79</v>
      </c>
      <c r="C69" s="157" t="str">
        <f>IF(A69&lt;&gt;B69,"Lỗi","")</f>
        <v>Lỗi</v>
      </c>
      <c r="I69" s="144"/>
      <c r="J69" s="144"/>
      <c r="K69" s="144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</row>
    <row r="70" spans="1:24" ht="18" customHeight="1" x14ac:dyDescent="0.35">
      <c r="A70" s="137"/>
      <c r="B70" s="186" t="s">
        <v>95</v>
      </c>
      <c r="C70" s="187"/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38"/>
      <c r="U70" s="138"/>
      <c r="V70" s="138"/>
      <c r="W70" s="136"/>
    </row>
    <row r="71" spans="1:24" ht="18" customHeight="1" x14ac:dyDescent="0.35">
      <c r="A71" s="139"/>
      <c r="B71" s="140" t="str">
        <f t="shared" ref="B71:H71" si="26">B5</f>
        <v>10A1</v>
      </c>
      <c r="C71" s="140" t="str">
        <f t="shared" si="26"/>
        <v>10A2</v>
      </c>
      <c r="D71" s="140" t="str">
        <f t="shared" si="26"/>
        <v>10A3</v>
      </c>
      <c r="E71" s="140" t="str">
        <f t="shared" si="26"/>
        <v>10A4</v>
      </c>
      <c r="F71" s="140" t="str">
        <f t="shared" si="26"/>
        <v>10A5</v>
      </c>
      <c r="G71" s="140" t="str">
        <f t="shared" si="26"/>
        <v>10A6</v>
      </c>
      <c r="H71" s="140" t="str">
        <f t="shared" si="26"/>
        <v>10A7</v>
      </c>
      <c r="I71" s="140" t="str">
        <f>I5</f>
        <v>11B1</v>
      </c>
      <c r="J71" s="140" t="str">
        <f>J5</f>
        <v>11B2</v>
      </c>
      <c r="K71" s="140" t="str">
        <f>K5</f>
        <v>11B3</v>
      </c>
      <c r="L71" s="140" t="str">
        <f>L5</f>
        <v>11B4</v>
      </c>
      <c r="M71" s="140" t="str">
        <f>M5</f>
        <v>11B5</v>
      </c>
      <c r="N71" s="140" t="s">
        <v>53</v>
      </c>
      <c r="O71" s="140" t="s">
        <v>54</v>
      </c>
      <c r="P71" s="140" t="str">
        <f t="shared" ref="P71:W71" si="27">P5</f>
        <v>12C1</v>
      </c>
      <c r="Q71" s="140"/>
      <c r="R71" s="140" t="str">
        <f t="shared" si="27"/>
        <v>12C2</v>
      </c>
      <c r="S71" s="140" t="str">
        <f t="shared" si="27"/>
        <v>12C3</v>
      </c>
      <c r="T71" s="140" t="str">
        <f t="shared" si="27"/>
        <v>12C4</v>
      </c>
      <c r="U71" s="140" t="str">
        <f t="shared" si="27"/>
        <v>12C5</v>
      </c>
      <c r="V71" s="140" t="str">
        <f t="shared" si="27"/>
        <v>12C6</v>
      </c>
      <c r="W71" s="140">
        <f t="shared" si="27"/>
        <v>0</v>
      </c>
      <c r="X71" s="141" t="s">
        <v>89</v>
      </c>
    </row>
    <row r="72" spans="1:24" ht="18" customHeight="1" x14ac:dyDescent="0.35">
      <c r="A72" s="142">
        <v>1</v>
      </c>
      <c r="B72" s="144" t="str">
        <f>IF(OR(B6="Lý-Tước",B6="Lý-The",B6="Lý-Nga",B6="Lý-Long",B6="CNghệ-Tước",B6="CNghệ-The",B6="CNghệ-Nga",B6="CNghệ-Long",B6="HĐTN-The",B6="HĐTN-Long"),B6,"")</f>
        <v/>
      </c>
      <c r="C72" s="144" t="str">
        <f t="shared" ref="C72:V87" si="28">IF(OR(C6="Lý-Tước",C6="Lý-The",C6="Lý-Nga",C6="Lý-Long",C6="CNghệ-Tước",C6="CNghệ-The",C6="CNghệ-Nga",C6="CNghệ-Long",C6="HĐTN-The",C6="HĐTN-Long"),C6,"")</f>
        <v/>
      </c>
      <c r="D72" s="144" t="str">
        <f t="shared" si="28"/>
        <v/>
      </c>
      <c r="E72" s="144" t="str">
        <f t="shared" si="28"/>
        <v/>
      </c>
      <c r="F72" s="144" t="str">
        <f t="shared" si="28"/>
        <v/>
      </c>
      <c r="G72" s="144" t="str">
        <f t="shared" si="28"/>
        <v/>
      </c>
      <c r="H72" s="144" t="str">
        <f t="shared" si="28"/>
        <v/>
      </c>
      <c r="I72" s="144" t="str">
        <f t="shared" si="28"/>
        <v/>
      </c>
      <c r="J72" s="144" t="str">
        <f t="shared" si="28"/>
        <v/>
      </c>
      <c r="K72" s="144" t="str">
        <f t="shared" si="28"/>
        <v/>
      </c>
      <c r="L72" s="144" t="str">
        <f t="shared" si="28"/>
        <v/>
      </c>
      <c r="M72" s="144" t="str">
        <f t="shared" si="28"/>
        <v/>
      </c>
      <c r="N72" s="144" t="str">
        <f t="shared" si="28"/>
        <v/>
      </c>
      <c r="O72" s="144" t="str">
        <f t="shared" si="28"/>
        <v/>
      </c>
      <c r="P72" s="144" t="str">
        <f t="shared" si="28"/>
        <v/>
      </c>
      <c r="Q72" s="144" t="str">
        <f t="shared" ref="Q72" si="29">IF(OR(Q6="Lý-Tước",Q6="Lý-The",Q6="Lý-Nga",Q6="Lý-Long",Q6="CNghệ-Tước",Q6="CNghệ-The",Q6="CNghệ-Nga",Q6="CNghệ-Long",Q6="HĐTN-The",Q6="HĐTN-Long"),Q6,"")</f>
        <v/>
      </c>
      <c r="R72" s="144" t="str">
        <f t="shared" si="28"/>
        <v/>
      </c>
      <c r="S72" s="144" t="str">
        <f t="shared" si="28"/>
        <v/>
      </c>
      <c r="T72" s="144" t="str">
        <f t="shared" si="28"/>
        <v/>
      </c>
      <c r="U72" s="144" t="str">
        <f t="shared" si="28"/>
        <v/>
      </c>
      <c r="V72" s="144" t="str">
        <f t="shared" si="28"/>
        <v/>
      </c>
      <c r="W72" s="144" t="str">
        <f t="shared" ref="W72:W87" si="30">IF(OR(W6="Lý-Tước",W6="Lý-The",W6="Lý-Nga",W6="Lý-Long",W6="CNghệ-Tước",W6="CNghệ-The",W6="CNghệ-Nga",W6="CNghệ-Long",),W6,"")</f>
        <v/>
      </c>
      <c r="X72" s="145">
        <f t="shared" ref="X72:X101" si="31">IF((18-COUNTBLANK(B72:W72))=0,"",18-COUNTBLANK(B72:W72))</f>
        <v>-4</v>
      </c>
    </row>
    <row r="73" spans="1:24" ht="18" customHeight="1" x14ac:dyDescent="0.35">
      <c r="A73" s="146">
        <v>2</v>
      </c>
      <c r="B73" s="147" t="str">
        <f t="shared" ref="B73:R88" si="32">IF(OR(B7="Lý-Tước",B7="Lý-The",B7="Lý-Nga",B7="Lý-Long",B7="CNghệ-Tước",B7="CNghệ-The",B7="CNghệ-Nga",B7="CNghệ-Long",B7="HĐTN-The",B7="HĐTN-Long"),B7,"")</f>
        <v/>
      </c>
      <c r="C73" s="147" t="str">
        <f t="shared" si="32"/>
        <v/>
      </c>
      <c r="D73" s="147" t="str">
        <f t="shared" si="32"/>
        <v/>
      </c>
      <c r="E73" s="147" t="str">
        <f t="shared" si="32"/>
        <v/>
      </c>
      <c r="F73" s="147" t="str">
        <f t="shared" si="32"/>
        <v/>
      </c>
      <c r="G73" s="147" t="str">
        <f t="shared" si="32"/>
        <v/>
      </c>
      <c r="H73" s="147" t="str">
        <f t="shared" si="32"/>
        <v/>
      </c>
      <c r="I73" s="147" t="str">
        <f t="shared" si="32"/>
        <v/>
      </c>
      <c r="J73" s="147" t="str">
        <f t="shared" si="32"/>
        <v/>
      </c>
      <c r="K73" s="147" t="str">
        <f t="shared" si="32"/>
        <v/>
      </c>
      <c r="L73" s="147" t="str">
        <f t="shared" si="32"/>
        <v/>
      </c>
      <c r="M73" s="147" t="str">
        <f t="shared" si="32"/>
        <v/>
      </c>
      <c r="N73" s="147" t="str">
        <f t="shared" si="32"/>
        <v>Lý-The</v>
      </c>
      <c r="O73" s="147" t="str">
        <f t="shared" si="32"/>
        <v/>
      </c>
      <c r="P73" s="147" t="str">
        <f t="shared" si="32"/>
        <v>Lý-Nga</v>
      </c>
      <c r="Q73" s="147" t="str">
        <f t="shared" ref="Q73" si="33">IF(OR(Q7="Lý-Tước",Q7="Lý-The",Q7="Lý-Nga",Q7="Lý-Long",Q7="CNghệ-Tước",Q7="CNghệ-The",Q7="CNghệ-Nga",Q7="CNghệ-Long",Q7="HĐTN-The",Q7="HĐTN-Long"),Q7,"")</f>
        <v/>
      </c>
      <c r="R73" s="147" t="str">
        <f t="shared" si="32"/>
        <v/>
      </c>
      <c r="S73" s="147" t="str">
        <f t="shared" si="28"/>
        <v/>
      </c>
      <c r="T73" s="147" t="str">
        <f t="shared" si="28"/>
        <v/>
      </c>
      <c r="U73" s="147" t="str">
        <f t="shared" si="28"/>
        <v/>
      </c>
      <c r="V73" s="147" t="str">
        <f t="shared" si="28"/>
        <v/>
      </c>
      <c r="W73" s="147" t="str">
        <f t="shared" si="30"/>
        <v/>
      </c>
      <c r="X73" s="148">
        <f t="shared" si="31"/>
        <v>-2</v>
      </c>
    </row>
    <row r="74" spans="1:24" ht="18" customHeight="1" x14ac:dyDescent="0.35">
      <c r="A74" s="7" t="s">
        <v>90</v>
      </c>
      <c r="B74" s="147" t="str">
        <f t="shared" si="32"/>
        <v/>
      </c>
      <c r="C74" s="147" t="str">
        <f t="shared" si="28"/>
        <v/>
      </c>
      <c r="D74" s="147" t="str">
        <f t="shared" si="28"/>
        <v/>
      </c>
      <c r="E74" s="147" t="str">
        <f t="shared" si="28"/>
        <v/>
      </c>
      <c r="F74" s="147" t="str">
        <f t="shared" si="28"/>
        <v/>
      </c>
      <c r="G74" s="147" t="str">
        <f t="shared" si="28"/>
        <v/>
      </c>
      <c r="H74" s="147" t="str">
        <f t="shared" si="28"/>
        <v/>
      </c>
      <c r="I74" s="147" t="str">
        <f t="shared" si="28"/>
        <v/>
      </c>
      <c r="J74" s="147" t="str">
        <f t="shared" si="28"/>
        <v/>
      </c>
      <c r="K74" s="147" t="str">
        <f t="shared" si="28"/>
        <v/>
      </c>
      <c r="L74" s="147" t="str">
        <f t="shared" si="28"/>
        <v>HĐTN-Long</v>
      </c>
      <c r="M74" s="147" t="str">
        <f t="shared" si="28"/>
        <v/>
      </c>
      <c r="N74" s="147" t="str">
        <f t="shared" si="28"/>
        <v/>
      </c>
      <c r="O74" s="147" t="str">
        <f t="shared" si="28"/>
        <v/>
      </c>
      <c r="P74" s="147" t="str">
        <f t="shared" si="28"/>
        <v>Lý-Nga</v>
      </c>
      <c r="Q74" s="147" t="str">
        <f t="shared" ref="Q74" si="34">IF(OR(Q8="Lý-Tước",Q8="Lý-The",Q8="Lý-Nga",Q8="Lý-Long",Q8="CNghệ-Tước",Q8="CNghệ-The",Q8="CNghệ-Nga",Q8="CNghệ-Long",Q8="HĐTN-The",Q8="HĐTN-Long"),Q8,"")</f>
        <v/>
      </c>
      <c r="R74" s="147" t="str">
        <f t="shared" si="28"/>
        <v/>
      </c>
      <c r="S74" s="147" t="str">
        <f t="shared" si="28"/>
        <v/>
      </c>
      <c r="T74" s="147" t="str">
        <f t="shared" si="28"/>
        <v/>
      </c>
      <c r="U74" s="147" t="str">
        <f t="shared" si="28"/>
        <v/>
      </c>
      <c r="V74" s="147" t="str">
        <f t="shared" si="28"/>
        <v/>
      </c>
      <c r="W74" s="147" t="str">
        <f t="shared" si="30"/>
        <v/>
      </c>
      <c r="X74" s="148">
        <f t="shared" si="31"/>
        <v>-2</v>
      </c>
    </row>
    <row r="75" spans="1:24" ht="18" customHeight="1" x14ac:dyDescent="0.35">
      <c r="A75" s="146">
        <v>4</v>
      </c>
      <c r="B75" s="147" t="str">
        <f t="shared" si="32"/>
        <v/>
      </c>
      <c r="C75" s="147" t="str">
        <f t="shared" si="28"/>
        <v/>
      </c>
      <c r="D75" s="147" t="str">
        <f t="shared" si="28"/>
        <v/>
      </c>
      <c r="E75" s="147" t="str">
        <f t="shared" si="28"/>
        <v/>
      </c>
      <c r="F75" s="147" t="str">
        <f t="shared" si="28"/>
        <v/>
      </c>
      <c r="G75" s="147" t="str">
        <f t="shared" si="28"/>
        <v/>
      </c>
      <c r="H75" s="147" t="str">
        <f t="shared" si="28"/>
        <v/>
      </c>
      <c r="I75" s="147" t="str">
        <f t="shared" si="28"/>
        <v/>
      </c>
      <c r="J75" s="147" t="str">
        <f t="shared" si="28"/>
        <v/>
      </c>
      <c r="K75" s="147" t="str">
        <f t="shared" si="28"/>
        <v>Lý-Long</v>
      </c>
      <c r="L75" s="147" t="str">
        <f t="shared" si="28"/>
        <v/>
      </c>
      <c r="M75" s="147" t="str">
        <f t="shared" si="28"/>
        <v/>
      </c>
      <c r="N75" s="147" t="str">
        <f t="shared" si="28"/>
        <v>HĐTN-The</v>
      </c>
      <c r="O75" s="147" t="str">
        <f t="shared" si="28"/>
        <v/>
      </c>
      <c r="P75" s="147" t="str">
        <f t="shared" si="28"/>
        <v/>
      </c>
      <c r="Q75" s="147" t="str">
        <f t="shared" ref="Q75" si="35">IF(OR(Q9="Lý-Tước",Q9="Lý-The",Q9="Lý-Nga",Q9="Lý-Long",Q9="CNghệ-Tước",Q9="CNghệ-The",Q9="CNghệ-Nga",Q9="CNghệ-Long",Q9="HĐTN-The",Q9="HĐTN-Long"),Q9,"")</f>
        <v/>
      </c>
      <c r="R75" s="147" t="str">
        <f t="shared" si="28"/>
        <v/>
      </c>
      <c r="S75" s="147" t="str">
        <f t="shared" si="28"/>
        <v/>
      </c>
      <c r="T75" s="147" t="str">
        <f t="shared" si="28"/>
        <v/>
      </c>
      <c r="U75" s="147" t="str">
        <f t="shared" si="28"/>
        <v/>
      </c>
      <c r="V75" s="147" t="str">
        <f t="shared" si="28"/>
        <v/>
      </c>
      <c r="W75" s="147" t="str">
        <f t="shared" si="30"/>
        <v/>
      </c>
      <c r="X75" s="148">
        <f t="shared" si="31"/>
        <v>-2</v>
      </c>
    </row>
    <row r="76" spans="1:24" ht="18" customHeight="1" x14ac:dyDescent="0.35">
      <c r="A76" s="149">
        <v>5</v>
      </c>
      <c r="B76" s="150" t="str">
        <f t="shared" si="32"/>
        <v/>
      </c>
      <c r="C76" s="150" t="str">
        <f t="shared" si="28"/>
        <v/>
      </c>
      <c r="D76" s="150" t="str">
        <f t="shared" si="28"/>
        <v/>
      </c>
      <c r="E76" s="150" t="str">
        <f t="shared" si="28"/>
        <v/>
      </c>
      <c r="F76" s="150" t="str">
        <f t="shared" si="28"/>
        <v/>
      </c>
      <c r="G76" s="150" t="str">
        <f t="shared" si="28"/>
        <v/>
      </c>
      <c r="H76" s="150" t="str">
        <f t="shared" si="28"/>
        <v/>
      </c>
      <c r="I76" s="150" t="str">
        <f t="shared" si="28"/>
        <v/>
      </c>
      <c r="J76" s="150" t="str">
        <f t="shared" si="28"/>
        <v/>
      </c>
      <c r="K76" s="150" t="str">
        <f t="shared" si="28"/>
        <v/>
      </c>
      <c r="L76" s="150" t="str">
        <f t="shared" si="28"/>
        <v>Lý-Long</v>
      </c>
      <c r="M76" s="150" t="str">
        <f t="shared" si="28"/>
        <v/>
      </c>
      <c r="N76" s="150" t="str">
        <f t="shared" si="28"/>
        <v/>
      </c>
      <c r="O76" s="150" t="str">
        <f t="shared" si="28"/>
        <v/>
      </c>
      <c r="P76" s="150" t="str">
        <f t="shared" si="28"/>
        <v/>
      </c>
      <c r="Q76" s="150" t="str">
        <f t="shared" ref="Q76" si="36">IF(OR(Q10="Lý-Tước",Q10="Lý-The",Q10="Lý-Nga",Q10="Lý-Long",Q10="CNghệ-Tước",Q10="CNghệ-The",Q10="CNghệ-Nga",Q10="CNghệ-Long",Q10="HĐTN-The",Q10="HĐTN-Long"),Q10,"")</f>
        <v/>
      </c>
      <c r="R76" s="150" t="str">
        <f t="shared" si="28"/>
        <v/>
      </c>
      <c r="S76" s="150" t="str">
        <f t="shared" si="28"/>
        <v/>
      </c>
      <c r="T76" s="150" t="str">
        <f t="shared" si="28"/>
        <v/>
      </c>
      <c r="U76" s="150" t="str">
        <f t="shared" si="28"/>
        <v/>
      </c>
      <c r="V76" s="150" t="str">
        <f t="shared" si="28"/>
        <v/>
      </c>
      <c r="W76" s="150" t="str">
        <f t="shared" si="30"/>
        <v/>
      </c>
      <c r="X76" s="151">
        <f t="shared" si="31"/>
        <v>-3</v>
      </c>
    </row>
    <row r="77" spans="1:24" ht="18" customHeight="1" x14ac:dyDescent="0.35">
      <c r="A77" s="142">
        <v>1</v>
      </c>
      <c r="B77" s="144" t="str">
        <f t="shared" si="32"/>
        <v/>
      </c>
      <c r="C77" s="144" t="str">
        <f t="shared" si="32"/>
        <v/>
      </c>
      <c r="D77" s="144" t="str">
        <f t="shared" si="32"/>
        <v/>
      </c>
      <c r="E77" s="144" t="str">
        <f t="shared" si="32"/>
        <v/>
      </c>
      <c r="F77" s="144" t="str">
        <f t="shared" si="32"/>
        <v/>
      </c>
      <c r="G77" s="144" t="str">
        <f t="shared" si="32"/>
        <v>Lý-Tước</v>
      </c>
      <c r="H77" s="144" t="str">
        <f t="shared" si="32"/>
        <v/>
      </c>
      <c r="I77" s="144" t="str">
        <f t="shared" si="32"/>
        <v/>
      </c>
      <c r="J77" s="144" t="str">
        <f t="shared" si="32"/>
        <v/>
      </c>
      <c r="K77" s="144" t="str">
        <f t="shared" si="32"/>
        <v/>
      </c>
      <c r="L77" s="144" t="str">
        <f t="shared" si="32"/>
        <v/>
      </c>
      <c r="M77" s="144" t="str">
        <f t="shared" si="32"/>
        <v/>
      </c>
      <c r="N77" s="144" t="str">
        <f t="shared" si="32"/>
        <v/>
      </c>
      <c r="O77" s="144" t="str">
        <f t="shared" si="32"/>
        <v/>
      </c>
      <c r="P77" s="144" t="str">
        <f t="shared" si="32"/>
        <v/>
      </c>
      <c r="Q77" s="144" t="str">
        <f t="shared" ref="Q77" si="37">IF(OR(Q11="Lý-Tước",Q11="Lý-The",Q11="Lý-Nga",Q11="Lý-Long",Q11="CNghệ-Tước",Q11="CNghệ-The",Q11="CNghệ-Nga",Q11="CNghệ-Long",Q11="HĐTN-The",Q11="HĐTN-Long"),Q11,"")</f>
        <v/>
      </c>
      <c r="R77" s="144" t="str">
        <f t="shared" si="32"/>
        <v/>
      </c>
      <c r="S77" s="144" t="str">
        <f t="shared" si="28"/>
        <v/>
      </c>
      <c r="T77" s="144" t="str">
        <f t="shared" si="28"/>
        <v/>
      </c>
      <c r="U77" s="144" t="str">
        <f t="shared" si="28"/>
        <v/>
      </c>
      <c r="V77" s="144" t="str">
        <f t="shared" si="28"/>
        <v/>
      </c>
      <c r="W77" s="144" t="str">
        <f t="shared" si="30"/>
        <v/>
      </c>
      <c r="X77" s="145">
        <f t="shared" si="31"/>
        <v>-3</v>
      </c>
    </row>
    <row r="78" spans="1:24" ht="18" customHeight="1" x14ac:dyDescent="0.35">
      <c r="A78" s="146">
        <v>2</v>
      </c>
      <c r="B78" s="147" t="str">
        <f t="shared" si="32"/>
        <v/>
      </c>
      <c r="C78" s="147" t="str">
        <f t="shared" si="32"/>
        <v/>
      </c>
      <c r="D78" s="147" t="str">
        <f t="shared" si="32"/>
        <v/>
      </c>
      <c r="E78" s="147" t="str">
        <f t="shared" si="32"/>
        <v/>
      </c>
      <c r="F78" s="147" t="str">
        <f t="shared" si="32"/>
        <v/>
      </c>
      <c r="G78" s="147" t="str">
        <f t="shared" si="32"/>
        <v>CNghệ-Tước</v>
      </c>
      <c r="H78" s="147" t="str">
        <f t="shared" si="32"/>
        <v/>
      </c>
      <c r="I78" s="147" t="str">
        <f t="shared" si="32"/>
        <v/>
      </c>
      <c r="J78" s="147" t="str">
        <f t="shared" si="32"/>
        <v/>
      </c>
      <c r="K78" s="147" t="str">
        <f t="shared" si="32"/>
        <v/>
      </c>
      <c r="L78" s="147" t="str">
        <f t="shared" si="32"/>
        <v/>
      </c>
      <c r="M78" s="147" t="str">
        <f t="shared" si="32"/>
        <v/>
      </c>
      <c r="N78" s="147" t="str">
        <f t="shared" si="32"/>
        <v/>
      </c>
      <c r="O78" s="147" t="str">
        <f t="shared" si="32"/>
        <v/>
      </c>
      <c r="P78" s="147" t="str">
        <f t="shared" si="32"/>
        <v/>
      </c>
      <c r="Q78" s="147" t="str">
        <f t="shared" ref="Q78" si="38">IF(OR(Q12="Lý-Tước",Q12="Lý-The",Q12="Lý-Nga",Q12="Lý-Long",Q12="CNghệ-Tước",Q12="CNghệ-The",Q12="CNghệ-Nga",Q12="CNghệ-Long",Q12="HĐTN-The",Q12="HĐTN-Long"),Q12,"")</f>
        <v/>
      </c>
      <c r="R78" s="147" t="str">
        <f t="shared" si="32"/>
        <v/>
      </c>
      <c r="S78" s="147" t="str">
        <f t="shared" si="28"/>
        <v/>
      </c>
      <c r="T78" s="147" t="str">
        <f t="shared" si="28"/>
        <v/>
      </c>
      <c r="U78" s="147" t="str">
        <f t="shared" si="28"/>
        <v/>
      </c>
      <c r="V78" s="147" t="str">
        <f t="shared" si="28"/>
        <v/>
      </c>
      <c r="W78" s="147" t="str">
        <f t="shared" si="30"/>
        <v/>
      </c>
      <c r="X78" s="148">
        <f t="shared" si="31"/>
        <v>-3</v>
      </c>
    </row>
    <row r="79" spans="1:24" ht="18" customHeight="1" x14ac:dyDescent="0.35">
      <c r="A79" s="7" t="s">
        <v>91</v>
      </c>
      <c r="B79" s="147" t="str">
        <f t="shared" si="32"/>
        <v>Lý-Tước</v>
      </c>
      <c r="C79" s="147" t="str">
        <f t="shared" si="32"/>
        <v/>
      </c>
      <c r="D79" s="147" t="str">
        <f t="shared" si="32"/>
        <v/>
      </c>
      <c r="E79" s="147" t="str">
        <f t="shared" si="32"/>
        <v/>
      </c>
      <c r="F79" s="147" t="str">
        <f t="shared" si="32"/>
        <v/>
      </c>
      <c r="G79" s="147" t="str">
        <f t="shared" si="32"/>
        <v/>
      </c>
      <c r="H79" s="147" t="str">
        <f t="shared" si="32"/>
        <v/>
      </c>
      <c r="I79" s="147" t="str">
        <f t="shared" si="32"/>
        <v/>
      </c>
      <c r="J79" s="147" t="str">
        <f t="shared" si="32"/>
        <v/>
      </c>
      <c r="K79" s="147" t="str">
        <f t="shared" si="32"/>
        <v/>
      </c>
      <c r="L79" s="147" t="str">
        <f t="shared" si="32"/>
        <v/>
      </c>
      <c r="M79" s="147" t="str">
        <f t="shared" si="32"/>
        <v/>
      </c>
      <c r="N79" s="147" t="str">
        <f t="shared" si="32"/>
        <v/>
      </c>
      <c r="O79" s="147" t="str">
        <f t="shared" si="32"/>
        <v/>
      </c>
      <c r="P79" s="147" t="str">
        <f t="shared" si="32"/>
        <v/>
      </c>
      <c r="Q79" s="147" t="str">
        <f t="shared" ref="Q79" si="39">IF(OR(Q13="Lý-Tước",Q13="Lý-The",Q13="Lý-Nga",Q13="Lý-Long",Q13="CNghệ-Tước",Q13="CNghệ-The",Q13="CNghệ-Nga",Q13="CNghệ-Long",Q13="HĐTN-The",Q13="HĐTN-Long"),Q13,"")</f>
        <v/>
      </c>
      <c r="R79" s="147" t="str">
        <f t="shared" si="32"/>
        <v/>
      </c>
      <c r="S79" s="147" t="str">
        <f t="shared" si="28"/>
        <v/>
      </c>
      <c r="T79" s="147" t="str">
        <f t="shared" si="28"/>
        <v/>
      </c>
      <c r="U79" s="147" t="str">
        <f t="shared" si="28"/>
        <v/>
      </c>
      <c r="V79" s="147" t="str">
        <f t="shared" si="28"/>
        <v/>
      </c>
      <c r="W79" s="147" t="str">
        <f t="shared" si="30"/>
        <v/>
      </c>
      <c r="X79" s="148">
        <f t="shared" si="31"/>
        <v>-3</v>
      </c>
    </row>
    <row r="80" spans="1:24" ht="18" customHeight="1" x14ac:dyDescent="0.35">
      <c r="A80" s="146">
        <v>4</v>
      </c>
      <c r="B80" s="147" t="str">
        <f t="shared" si="32"/>
        <v/>
      </c>
      <c r="C80" s="147" t="str">
        <f t="shared" si="32"/>
        <v/>
      </c>
      <c r="D80" s="147" t="str">
        <f t="shared" si="32"/>
        <v/>
      </c>
      <c r="E80" s="147" t="str">
        <f t="shared" si="32"/>
        <v/>
      </c>
      <c r="F80" s="147" t="str">
        <f t="shared" si="32"/>
        <v/>
      </c>
      <c r="G80" s="147" t="str">
        <f t="shared" si="32"/>
        <v/>
      </c>
      <c r="H80" s="147" t="str">
        <f t="shared" si="32"/>
        <v/>
      </c>
      <c r="I80" s="147" t="str">
        <f t="shared" si="32"/>
        <v/>
      </c>
      <c r="J80" s="147" t="str">
        <f t="shared" si="32"/>
        <v/>
      </c>
      <c r="K80" s="147" t="str">
        <f t="shared" si="32"/>
        <v/>
      </c>
      <c r="L80" s="147" t="str">
        <f t="shared" si="32"/>
        <v/>
      </c>
      <c r="M80" s="147" t="str">
        <f t="shared" si="32"/>
        <v/>
      </c>
      <c r="N80" s="147" t="str">
        <f t="shared" si="32"/>
        <v>HĐTN-The</v>
      </c>
      <c r="O80" s="147" t="str">
        <f t="shared" si="32"/>
        <v/>
      </c>
      <c r="P80" s="147" t="str">
        <f t="shared" si="32"/>
        <v/>
      </c>
      <c r="Q80" s="147" t="str">
        <f t="shared" ref="Q80" si="40">IF(OR(Q14="Lý-Tước",Q14="Lý-The",Q14="Lý-Nga",Q14="Lý-Long",Q14="CNghệ-Tước",Q14="CNghệ-The",Q14="CNghệ-Nga",Q14="CNghệ-Long",Q14="HĐTN-The",Q14="HĐTN-Long"),Q14,"")</f>
        <v/>
      </c>
      <c r="R80" s="147" t="str">
        <f t="shared" si="32"/>
        <v/>
      </c>
      <c r="S80" s="147" t="str">
        <f t="shared" si="28"/>
        <v/>
      </c>
      <c r="T80" s="147" t="str">
        <f t="shared" si="28"/>
        <v/>
      </c>
      <c r="U80" s="147" t="str">
        <f t="shared" si="28"/>
        <v/>
      </c>
      <c r="V80" s="147" t="str">
        <f t="shared" si="28"/>
        <v/>
      </c>
      <c r="W80" s="147" t="str">
        <f t="shared" si="30"/>
        <v/>
      </c>
      <c r="X80" s="148">
        <f t="shared" si="31"/>
        <v>-3</v>
      </c>
    </row>
    <row r="81" spans="1:24" ht="18" customHeight="1" x14ac:dyDescent="0.35">
      <c r="A81" s="149">
        <v>5</v>
      </c>
      <c r="B81" s="150" t="str">
        <f t="shared" si="32"/>
        <v/>
      </c>
      <c r="C81" s="150" t="str">
        <f t="shared" si="32"/>
        <v/>
      </c>
      <c r="D81" s="150" t="str">
        <f t="shared" si="32"/>
        <v/>
      </c>
      <c r="E81" s="150" t="str">
        <f t="shared" si="32"/>
        <v/>
      </c>
      <c r="F81" s="150" t="str">
        <f t="shared" si="32"/>
        <v>Lý-Tước</v>
      </c>
      <c r="G81" s="150" t="str">
        <f t="shared" si="32"/>
        <v/>
      </c>
      <c r="H81" s="150" t="str">
        <f t="shared" si="32"/>
        <v/>
      </c>
      <c r="I81" s="150" t="str">
        <f t="shared" si="32"/>
        <v/>
      </c>
      <c r="J81" s="150" t="str">
        <f t="shared" si="32"/>
        <v/>
      </c>
      <c r="K81" s="150" t="str">
        <f t="shared" si="32"/>
        <v/>
      </c>
      <c r="L81" s="150" t="str">
        <f t="shared" si="32"/>
        <v/>
      </c>
      <c r="M81" s="150" t="str">
        <f t="shared" si="32"/>
        <v/>
      </c>
      <c r="N81" s="150" t="str">
        <f t="shared" si="32"/>
        <v>HĐTN-The</v>
      </c>
      <c r="O81" s="150" t="str">
        <f t="shared" si="32"/>
        <v/>
      </c>
      <c r="P81" s="150" t="str">
        <f t="shared" si="32"/>
        <v/>
      </c>
      <c r="Q81" s="150" t="str">
        <f t="shared" ref="Q81" si="41">IF(OR(Q15="Lý-Tước",Q15="Lý-The",Q15="Lý-Nga",Q15="Lý-Long",Q15="CNghệ-Tước",Q15="CNghệ-The",Q15="CNghệ-Nga",Q15="CNghệ-Long",Q15="HĐTN-The",Q15="HĐTN-Long"),Q15,"")</f>
        <v/>
      </c>
      <c r="R81" s="150" t="str">
        <f t="shared" si="32"/>
        <v/>
      </c>
      <c r="S81" s="150" t="str">
        <f t="shared" si="28"/>
        <v/>
      </c>
      <c r="T81" s="150" t="str">
        <f t="shared" si="28"/>
        <v/>
      </c>
      <c r="U81" s="150" t="str">
        <f t="shared" si="28"/>
        <v/>
      </c>
      <c r="V81" s="150" t="str">
        <f t="shared" si="28"/>
        <v/>
      </c>
      <c r="W81" s="150" t="str">
        <f t="shared" si="30"/>
        <v/>
      </c>
      <c r="X81" s="151">
        <f t="shared" si="31"/>
        <v>-2</v>
      </c>
    </row>
    <row r="82" spans="1:24" ht="18" customHeight="1" x14ac:dyDescent="0.35">
      <c r="A82" s="142">
        <v>1</v>
      </c>
      <c r="B82" s="144" t="str">
        <f t="shared" si="32"/>
        <v/>
      </c>
      <c r="C82" s="144" t="str">
        <f t="shared" si="32"/>
        <v>Lý-Tước</v>
      </c>
      <c r="D82" s="144" t="str">
        <f t="shared" si="32"/>
        <v/>
      </c>
      <c r="E82" s="144" t="str">
        <f t="shared" si="32"/>
        <v/>
      </c>
      <c r="F82" s="144" t="str">
        <f t="shared" si="32"/>
        <v/>
      </c>
      <c r="G82" s="144" t="str">
        <f t="shared" si="32"/>
        <v/>
      </c>
      <c r="H82" s="144" t="str">
        <f t="shared" si="32"/>
        <v/>
      </c>
      <c r="I82" s="144" t="str">
        <f t="shared" si="32"/>
        <v/>
      </c>
      <c r="J82" s="144" t="str">
        <f t="shared" si="32"/>
        <v/>
      </c>
      <c r="K82" s="144" t="str">
        <f t="shared" si="32"/>
        <v/>
      </c>
      <c r="L82" s="144" t="str">
        <f t="shared" si="32"/>
        <v/>
      </c>
      <c r="M82" s="144" t="str">
        <f t="shared" si="32"/>
        <v/>
      </c>
      <c r="N82" s="144" t="str">
        <f t="shared" si="32"/>
        <v/>
      </c>
      <c r="O82" s="144" t="str">
        <f t="shared" si="32"/>
        <v/>
      </c>
      <c r="P82" s="144" t="str">
        <f t="shared" si="32"/>
        <v/>
      </c>
      <c r="Q82" s="144" t="str">
        <f t="shared" ref="Q82" si="42">IF(OR(Q16="Lý-Tước",Q16="Lý-The",Q16="Lý-Nga",Q16="Lý-Long",Q16="CNghệ-Tước",Q16="CNghệ-The",Q16="CNghệ-Nga",Q16="CNghệ-Long",Q16="HĐTN-The",Q16="HĐTN-Long"),Q16,"")</f>
        <v/>
      </c>
      <c r="R82" s="144" t="str">
        <f t="shared" si="32"/>
        <v/>
      </c>
      <c r="S82" s="144" t="str">
        <f t="shared" si="28"/>
        <v/>
      </c>
      <c r="T82" s="144" t="str">
        <f t="shared" si="28"/>
        <v/>
      </c>
      <c r="U82" s="144" t="str">
        <f t="shared" si="28"/>
        <v/>
      </c>
      <c r="V82" s="144" t="str">
        <f t="shared" si="28"/>
        <v/>
      </c>
      <c r="W82" s="144" t="str">
        <f t="shared" si="30"/>
        <v/>
      </c>
      <c r="X82" s="145">
        <f t="shared" si="31"/>
        <v>-3</v>
      </c>
    </row>
    <row r="83" spans="1:24" ht="18" customHeight="1" x14ac:dyDescent="0.35">
      <c r="A83" s="146">
        <v>2</v>
      </c>
      <c r="B83" s="147" t="str">
        <f t="shared" si="32"/>
        <v/>
      </c>
      <c r="C83" s="147" t="str">
        <f t="shared" si="32"/>
        <v/>
      </c>
      <c r="D83" s="147" t="str">
        <f t="shared" si="32"/>
        <v/>
      </c>
      <c r="E83" s="147" t="str">
        <f t="shared" si="32"/>
        <v/>
      </c>
      <c r="F83" s="147" t="str">
        <f t="shared" si="32"/>
        <v/>
      </c>
      <c r="G83" s="147" t="str">
        <f t="shared" si="32"/>
        <v>Lý-Tước</v>
      </c>
      <c r="H83" s="147" t="str">
        <f t="shared" si="32"/>
        <v/>
      </c>
      <c r="I83" s="147" t="str">
        <f t="shared" si="32"/>
        <v/>
      </c>
      <c r="J83" s="147" t="str">
        <f t="shared" si="32"/>
        <v/>
      </c>
      <c r="K83" s="147" t="str">
        <f t="shared" si="32"/>
        <v/>
      </c>
      <c r="L83" s="147" t="str">
        <f t="shared" si="32"/>
        <v/>
      </c>
      <c r="M83" s="147" t="str">
        <f t="shared" si="32"/>
        <v/>
      </c>
      <c r="N83" s="147" t="str">
        <f t="shared" si="32"/>
        <v/>
      </c>
      <c r="O83" s="147" t="str">
        <f t="shared" si="32"/>
        <v/>
      </c>
      <c r="P83" s="147" t="str">
        <f t="shared" si="32"/>
        <v/>
      </c>
      <c r="Q83" s="147" t="str">
        <f t="shared" ref="Q83" si="43">IF(OR(Q17="Lý-Tước",Q17="Lý-The",Q17="Lý-Nga",Q17="Lý-Long",Q17="CNghệ-Tước",Q17="CNghệ-The",Q17="CNghệ-Nga",Q17="CNghệ-Long",Q17="HĐTN-The",Q17="HĐTN-Long"),Q17,"")</f>
        <v/>
      </c>
      <c r="R83" s="147" t="str">
        <f t="shared" si="32"/>
        <v/>
      </c>
      <c r="S83" s="147" t="str">
        <f t="shared" si="28"/>
        <v/>
      </c>
      <c r="T83" s="147" t="str">
        <f t="shared" si="28"/>
        <v/>
      </c>
      <c r="U83" s="147" t="str">
        <f t="shared" si="28"/>
        <v/>
      </c>
      <c r="V83" s="147" t="str">
        <f t="shared" si="28"/>
        <v/>
      </c>
      <c r="W83" s="147" t="str">
        <f t="shared" si="30"/>
        <v/>
      </c>
      <c r="X83" s="148">
        <f t="shared" si="31"/>
        <v>-3</v>
      </c>
    </row>
    <row r="84" spans="1:24" ht="18" customHeight="1" x14ac:dyDescent="0.35">
      <c r="A84" s="7" t="s">
        <v>92</v>
      </c>
      <c r="B84" s="147" t="str">
        <f t="shared" si="32"/>
        <v>Lý-Tước</v>
      </c>
      <c r="C84" s="147" t="str">
        <f t="shared" si="32"/>
        <v/>
      </c>
      <c r="D84" s="147" t="str">
        <f t="shared" si="32"/>
        <v/>
      </c>
      <c r="E84" s="147" t="str">
        <f t="shared" si="32"/>
        <v/>
      </c>
      <c r="F84" s="147" t="str">
        <f t="shared" si="32"/>
        <v/>
      </c>
      <c r="G84" s="147" t="str">
        <f t="shared" si="32"/>
        <v/>
      </c>
      <c r="H84" s="147" t="str">
        <f t="shared" si="32"/>
        <v/>
      </c>
      <c r="I84" s="147" t="str">
        <f t="shared" si="32"/>
        <v/>
      </c>
      <c r="J84" s="147" t="str">
        <f t="shared" si="32"/>
        <v/>
      </c>
      <c r="K84" s="147" t="str">
        <f t="shared" si="32"/>
        <v/>
      </c>
      <c r="L84" s="147" t="str">
        <f t="shared" si="32"/>
        <v/>
      </c>
      <c r="M84" s="147" t="str">
        <f t="shared" si="32"/>
        <v/>
      </c>
      <c r="N84" s="147" t="str">
        <f t="shared" si="32"/>
        <v/>
      </c>
      <c r="O84" s="147" t="str">
        <f t="shared" si="32"/>
        <v/>
      </c>
      <c r="P84" s="147" t="str">
        <f t="shared" si="32"/>
        <v/>
      </c>
      <c r="Q84" s="147" t="str">
        <f t="shared" ref="Q84" si="44">IF(OR(Q18="Lý-Tước",Q18="Lý-The",Q18="Lý-Nga",Q18="Lý-Long",Q18="CNghệ-Tước",Q18="CNghệ-The",Q18="CNghệ-Nga",Q18="CNghệ-Long",Q18="HĐTN-The",Q18="HĐTN-Long"),Q18,"")</f>
        <v/>
      </c>
      <c r="R84" s="147" t="str">
        <f t="shared" si="32"/>
        <v/>
      </c>
      <c r="S84" s="147" t="str">
        <f t="shared" si="28"/>
        <v/>
      </c>
      <c r="T84" s="147" t="str">
        <f t="shared" si="28"/>
        <v/>
      </c>
      <c r="U84" s="147" t="str">
        <f t="shared" si="28"/>
        <v/>
      </c>
      <c r="V84" s="147" t="str">
        <f t="shared" si="28"/>
        <v/>
      </c>
      <c r="W84" s="147" t="str">
        <f t="shared" si="30"/>
        <v/>
      </c>
      <c r="X84" s="148">
        <f t="shared" si="31"/>
        <v>-3</v>
      </c>
    </row>
    <row r="85" spans="1:24" ht="18" customHeight="1" x14ac:dyDescent="0.35">
      <c r="A85" s="146">
        <v>4</v>
      </c>
      <c r="B85" s="147" t="str">
        <f t="shared" si="32"/>
        <v>Lý-Tước</v>
      </c>
      <c r="C85" s="147" t="str">
        <f t="shared" si="32"/>
        <v/>
      </c>
      <c r="D85" s="147" t="str">
        <f t="shared" si="32"/>
        <v/>
      </c>
      <c r="E85" s="147" t="str">
        <f t="shared" si="32"/>
        <v/>
      </c>
      <c r="F85" s="147" t="str">
        <f t="shared" si="32"/>
        <v/>
      </c>
      <c r="G85" s="147" t="str">
        <f t="shared" si="32"/>
        <v/>
      </c>
      <c r="H85" s="147" t="str">
        <f t="shared" si="32"/>
        <v/>
      </c>
      <c r="I85" s="147" t="str">
        <f t="shared" si="32"/>
        <v/>
      </c>
      <c r="J85" s="147" t="str">
        <f t="shared" si="32"/>
        <v/>
      </c>
      <c r="K85" s="147" t="str">
        <f t="shared" si="32"/>
        <v/>
      </c>
      <c r="L85" s="147" t="str">
        <f t="shared" si="32"/>
        <v/>
      </c>
      <c r="M85" s="147" t="str">
        <f t="shared" si="32"/>
        <v/>
      </c>
      <c r="N85" s="147" t="str">
        <f t="shared" si="32"/>
        <v/>
      </c>
      <c r="O85" s="147" t="str">
        <f t="shared" si="32"/>
        <v/>
      </c>
      <c r="P85" s="147" t="str">
        <f t="shared" si="32"/>
        <v/>
      </c>
      <c r="Q85" s="147" t="str">
        <f t="shared" ref="Q85" si="45">IF(OR(Q19="Lý-Tước",Q19="Lý-The",Q19="Lý-Nga",Q19="Lý-Long",Q19="CNghệ-Tước",Q19="CNghệ-The",Q19="CNghệ-Nga",Q19="CNghệ-Long",Q19="HĐTN-The",Q19="HĐTN-Long"),Q19,"")</f>
        <v/>
      </c>
      <c r="R85" s="147" t="str">
        <f t="shared" si="32"/>
        <v/>
      </c>
      <c r="S85" s="147" t="str">
        <f t="shared" si="28"/>
        <v/>
      </c>
      <c r="T85" s="147" t="str">
        <f t="shared" si="28"/>
        <v/>
      </c>
      <c r="U85" s="147" t="str">
        <f t="shared" si="28"/>
        <v/>
      </c>
      <c r="V85" s="147" t="str">
        <f t="shared" si="28"/>
        <v/>
      </c>
      <c r="W85" s="147" t="str">
        <f t="shared" si="30"/>
        <v/>
      </c>
      <c r="X85" s="148">
        <f t="shared" si="31"/>
        <v>-3</v>
      </c>
    </row>
    <row r="86" spans="1:24" ht="18" customHeight="1" x14ac:dyDescent="0.35">
      <c r="A86" s="149">
        <v>5</v>
      </c>
      <c r="B86" s="150" t="str">
        <f t="shared" si="32"/>
        <v/>
      </c>
      <c r="C86" s="150" t="str">
        <f t="shared" si="32"/>
        <v/>
      </c>
      <c r="D86" s="150" t="str">
        <f t="shared" si="32"/>
        <v/>
      </c>
      <c r="E86" s="150" t="str">
        <f t="shared" si="32"/>
        <v/>
      </c>
      <c r="F86" s="150" t="str">
        <f t="shared" si="32"/>
        <v/>
      </c>
      <c r="G86" s="150" t="str">
        <f t="shared" si="32"/>
        <v>CNghệ-Tước</v>
      </c>
      <c r="H86" s="150" t="str">
        <f t="shared" si="32"/>
        <v/>
      </c>
      <c r="I86" s="150" t="str">
        <f t="shared" si="32"/>
        <v/>
      </c>
      <c r="J86" s="150" t="str">
        <f t="shared" si="32"/>
        <v/>
      </c>
      <c r="K86" s="150" t="str">
        <f t="shared" si="32"/>
        <v/>
      </c>
      <c r="L86" s="150" t="str">
        <f t="shared" si="32"/>
        <v/>
      </c>
      <c r="M86" s="150" t="str">
        <f t="shared" si="32"/>
        <v/>
      </c>
      <c r="N86" s="150" t="str">
        <f t="shared" si="32"/>
        <v/>
      </c>
      <c r="O86" s="150" t="str">
        <f t="shared" si="32"/>
        <v/>
      </c>
      <c r="P86" s="150" t="str">
        <f t="shared" si="32"/>
        <v/>
      </c>
      <c r="Q86" s="150" t="str">
        <f t="shared" ref="Q86" si="46">IF(OR(Q20="Lý-Tước",Q20="Lý-The",Q20="Lý-Nga",Q20="Lý-Long",Q20="CNghệ-Tước",Q20="CNghệ-The",Q20="CNghệ-Nga",Q20="CNghệ-Long",Q20="HĐTN-The",Q20="HĐTN-Long"),Q20,"")</f>
        <v/>
      </c>
      <c r="R86" s="150" t="str">
        <f t="shared" si="32"/>
        <v/>
      </c>
      <c r="S86" s="150" t="str">
        <f t="shared" si="28"/>
        <v/>
      </c>
      <c r="T86" s="150" t="str">
        <f t="shared" si="28"/>
        <v/>
      </c>
      <c r="U86" s="150" t="str">
        <f t="shared" si="28"/>
        <v/>
      </c>
      <c r="V86" s="150" t="str">
        <f t="shared" si="28"/>
        <v/>
      </c>
      <c r="W86" s="150" t="str">
        <f t="shared" si="30"/>
        <v/>
      </c>
      <c r="X86" s="151">
        <f t="shared" si="31"/>
        <v>-3</v>
      </c>
    </row>
    <row r="87" spans="1:24" ht="18" customHeight="1" x14ac:dyDescent="0.35">
      <c r="A87" s="142">
        <v>1</v>
      </c>
      <c r="B87" s="144" t="str">
        <f t="shared" si="32"/>
        <v/>
      </c>
      <c r="C87" s="144" t="str">
        <f t="shared" si="32"/>
        <v/>
      </c>
      <c r="D87" s="144" t="str">
        <f t="shared" si="32"/>
        <v/>
      </c>
      <c r="E87" s="144" t="str">
        <f t="shared" si="32"/>
        <v/>
      </c>
      <c r="F87" s="144" t="str">
        <f t="shared" si="32"/>
        <v/>
      </c>
      <c r="G87" s="144" t="str">
        <f t="shared" si="32"/>
        <v/>
      </c>
      <c r="H87" s="144" t="str">
        <f t="shared" si="32"/>
        <v/>
      </c>
      <c r="I87" s="144" t="str">
        <f t="shared" si="32"/>
        <v/>
      </c>
      <c r="J87" s="144" t="str">
        <f t="shared" si="32"/>
        <v/>
      </c>
      <c r="K87" s="144" t="str">
        <f t="shared" si="32"/>
        <v/>
      </c>
      <c r="L87" s="144" t="str">
        <f t="shared" si="32"/>
        <v/>
      </c>
      <c r="M87" s="144" t="str">
        <f t="shared" si="32"/>
        <v/>
      </c>
      <c r="N87" s="144" t="str">
        <f t="shared" si="32"/>
        <v/>
      </c>
      <c r="O87" s="144" t="str">
        <f t="shared" si="32"/>
        <v/>
      </c>
      <c r="P87" s="144" t="str">
        <f t="shared" si="32"/>
        <v/>
      </c>
      <c r="Q87" s="144" t="str">
        <f t="shared" ref="Q87" si="47">IF(OR(Q21="Lý-Tước",Q21="Lý-The",Q21="Lý-Nga",Q21="Lý-Long",Q21="CNghệ-Tước",Q21="CNghệ-The",Q21="CNghệ-Nga",Q21="CNghệ-Long",Q21="HĐTN-The",Q21="HĐTN-Long"),Q21,"")</f>
        <v/>
      </c>
      <c r="R87" s="144" t="str">
        <f t="shared" si="32"/>
        <v/>
      </c>
      <c r="S87" s="144" t="str">
        <f t="shared" si="28"/>
        <v/>
      </c>
      <c r="T87" s="144" t="str">
        <f t="shared" si="28"/>
        <v/>
      </c>
      <c r="U87" s="144" t="str">
        <f t="shared" si="28"/>
        <v/>
      </c>
      <c r="V87" s="144" t="str">
        <f t="shared" si="28"/>
        <v/>
      </c>
      <c r="W87" s="144" t="str">
        <f t="shared" si="30"/>
        <v/>
      </c>
      <c r="X87" s="145">
        <f t="shared" si="31"/>
        <v>-4</v>
      </c>
    </row>
    <row r="88" spans="1:24" ht="18" customHeight="1" x14ac:dyDescent="0.35">
      <c r="A88" s="146">
        <v>2</v>
      </c>
      <c r="B88" s="147" t="str">
        <f t="shared" si="32"/>
        <v/>
      </c>
      <c r="C88" s="147" t="str">
        <f t="shared" si="32"/>
        <v/>
      </c>
      <c r="D88" s="147" t="str">
        <f t="shared" si="32"/>
        <v/>
      </c>
      <c r="E88" s="147" t="str">
        <f t="shared" si="32"/>
        <v/>
      </c>
      <c r="F88" s="147" t="str">
        <f t="shared" si="32"/>
        <v/>
      </c>
      <c r="G88" s="147" t="str">
        <f t="shared" si="32"/>
        <v/>
      </c>
      <c r="H88" s="147" t="str">
        <f t="shared" si="32"/>
        <v/>
      </c>
      <c r="I88" s="147" t="str">
        <f t="shared" si="32"/>
        <v/>
      </c>
      <c r="J88" s="147" t="str">
        <f t="shared" si="32"/>
        <v/>
      </c>
      <c r="K88" s="147" t="str">
        <f t="shared" si="32"/>
        <v/>
      </c>
      <c r="L88" s="147" t="str">
        <f t="shared" si="32"/>
        <v/>
      </c>
      <c r="M88" s="147" t="str">
        <f t="shared" si="32"/>
        <v/>
      </c>
      <c r="N88" s="147" t="str">
        <f t="shared" si="32"/>
        <v/>
      </c>
      <c r="O88" s="147" t="str">
        <f t="shared" si="32"/>
        <v/>
      </c>
      <c r="P88" s="147" t="str">
        <f t="shared" si="32"/>
        <v/>
      </c>
      <c r="Q88" s="147" t="str">
        <f t="shared" ref="Q88:Q101" si="48">IF(OR(Q22="Lý-Tước",Q22="Lý-The",Q22="Lý-Nga",Q22="Lý-Long",Q22="CNghệ-Tước",Q22="CNghệ-The",Q22="CNghệ-Nga",Q22="CNghệ-Long",Q22="HĐTN-The",Q22="HĐTN-Long"),Q22,"")</f>
        <v/>
      </c>
      <c r="R88" s="147" t="str">
        <f t="shared" si="32"/>
        <v/>
      </c>
      <c r="S88" s="147" t="str">
        <f t="shared" ref="S88:V88" si="49">IF(OR(S22="Lý-Tước",S22="Lý-The",S22="Lý-Nga",S22="Lý-Long",S22="CNghệ-Tước",S22="CNghệ-The",S22="CNghệ-Nga",S22="CNghệ-Long",S22="HĐTN-The",S22="HĐTN-Long"),S22,"")</f>
        <v/>
      </c>
      <c r="T88" s="147" t="str">
        <f t="shared" si="49"/>
        <v/>
      </c>
      <c r="U88" s="147" t="str">
        <f t="shared" si="49"/>
        <v/>
      </c>
      <c r="V88" s="147" t="str">
        <f t="shared" si="49"/>
        <v/>
      </c>
      <c r="W88" s="147" t="str">
        <f t="shared" ref="V88:W103" si="50">IF(OR(W22="Lý-Tước",W22="Lý-The",W22="Lý-Nga",W22="Lý-Long",W22="CNghệ-Tước",W22="CNghệ-The",W22="CNghệ-Nga",W22="CNghệ-Long",),W22,"")</f>
        <v/>
      </c>
      <c r="X88" s="148">
        <f t="shared" si="31"/>
        <v>-4</v>
      </c>
    </row>
    <row r="89" spans="1:24" ht="18" customHeight="1" x14ac:dyDescent="0.35">
      <c r="A89" s="7" t="s">
        <v>93</v>
      </c>
      <c r="B89" s="147" t="str">
        <f t="shared" ref="B89:V101" si="51">IF(OR(B23="Lý-Tước",B23="Lý-The",B23="Lý-Nga",B23="Lý-Long",B23="CNghệ-Tước",B23="CNghệ-The",B23="CNghệ-Nga",B23="CNghệ-Long",B23="HĐTN-The",B23="HĐTN-Long"),B23,"")</f>
        <v/>
      </c>
      <c r="C89" s="147" t="str">
        <f t="shared" si="51"/>
        <v/>
      </c>
      <c r="D89" s="147" t="str">
        <f t="shared" si="51"/>
        <v/>
      </c>
      <c r="E89" s="147" t="str">
        <f t="shared" si="51"/>
        <v/>
      </c>
      <c r="F89" s="147" t="str">
        <f t="shared" si="51"/>
        <v/>
      </c>
      <c r="G89" s="147" t="str">
        <f t="shared" si="51"/>
        <v/>
      </c>
      <c r="H89" s="147" t="str">
        <f t="shared" si="51"/>
        <v/>
      </c>
      <c r="I89" s="147" t="str">
        <f t="shared" si="51"/>
        <v/>
      </c>
      <c r="J89" s="147" t="str">
        <f t="shared" si="51"/>
        <v/>
      </c>
      <c r="K89" s="147" t="str">
        <f t="shared" si="51"/>
        <v/>
      </c>
      <c r="L89" s="147" t="str">
        <f t="shared" si="51"/>
        <v>HĐTN-Long</v>
      </c>
      <c r="M89" s="147" t="str">
        <f t="shared" si="51"/>
        <v/>
      </c>
      <c r="N89" s="147" t="str">
        <f t="shared" si="51"/>
        <v/>
      </c>
      <c r="O89" s="147" t="str">
        <f t="shared" si="51"/>
        <v/>
      </c>
      <c r="P89" s="147" t="str">
        <f t="shared" si="51"/>
        <v/>
      </c>
      <c r="Q89" s="147" t="str">
        <f t="shared" si="48"/>
        <v/>
      </c>
      <c r="R89" s="147" t="str">
        <f t="shared" si="51"/>
        <v/>
      </c>
      <c r="S89" s="147" t="str">
        <f t="shared" si="51"/>
        <v/>
      </c>
      <c r="T89" s="147" t="str">
        <f t="shared" si="51"/>
        <v/>
      </c>
      <c r="U89" s="147" t="str">
        <f t="shared" si="51"/>
        <v/>
      </c>
      <c r="V89" s="147" t="str">
        <f t="shared" si="51"/>
        <v/>
      </c>
      <c r="W89" s="147" t="str">
        <f t="shared" si="50"/>
        <v/>
      </c>
      <c r="X89" s="148">
        <f t="shared" si="31"/>
        <v>-3</v>
      </c>
    </row>
    <row r="90" spans="1:24" ht="18" customHeight="1" x14ac:dyDescent="0.35">
      <c r="A90" s="146">
        <v>4</v>
      </c>
      <c r="B90" s="147" t="str">
        <f t="shared" si="51"/>
        <v/>
      </c>
      <c r="C90" s="147" t="str">
        <f t="shared" si="51"/>
        <v/>
      </c>
      <c r="D90" s="147" t="str">
        <f t="shared" si="51"/>
        <v/>
      </c>
      <c r="E90" s="147" t="str">
        <f t="shared" si="51"/>
        <v/>
      </c>
      <c r="F90" s="147" t="str">
        <f t="shared" si="51"/>
        <v/>
      </c>
      <c r="G90" s="147" t="str">
        <f t="shared" si="51"/>
        <v/>
      </c>
      <c r="H90" s="147" t="str">
        <f t="shared" si="51"/>
        <v/>
      </c>
      <c r="I90" s="147" t="str">
        <f t="shared" si="51"/>
        <v/>
      </c>
      <c r="J90" s="147" t="str">
        <f t="shared" si="51"/>
        <v/>
      </c>
      <c r="K90" s="147" t="str">
        <f t="shared" si="51"/>
        <v/>
      </c>
      <c r="L90" s="147" t="str">
        <f t="shared" si="51"/>
        <v>HĐTN-Long</v>
      </c>
      <c r="M90" s="147" t="str">
        <f t="shared" si="51"/>
        <v/>
      </c>
      <c r="N90" s="147" t="str">
        <f t="shared" si="51"/>
        <v/>
      </c>
      <c r="O90" s="147" t="str">
        <f t="shared" si="51"/>
        <v/>
      </c>
      <c r="P90" s="147" t="str">
        <f t="shared" si="51"/>
        <v/>
      </c>
      <c r="Q90" s="147" t="str">
        <f t="shared" si="48"/>
        <v/>
      </c>
      <c r="R90" s="147" t="str">
        <f t="shared" si="51"/>
        <v/>
      </c>
      <c r="S90" s="147" t="str">
        <f t="shared" si="51"/>
        <v/>
      </c>
      <c r="T90" s="147" t="str">
        <f t="shared" si="51"/>
        <v/>
      </c>
      <c r="U90" s="147" t="str">
        <f t="shared" si="51"/>
        <v/>
      </c>
      <c r="V90" s="147" t="str">
        <f t="shared" si="51"/>
        <v/>
      </c>
      <c r="W90" s="147" t="str">
        <f t="shared" si="50"/>
        <v/>
      </c>
      <c r="X90" s="148">
        <f t="shared" si="31"/>
        <v>-3</v>
      </c>
    </row>
    <row r="91" spans="1:24" ht="18" customHeight="1" x14ac:dyDescent="0.35">
      <c r="A91" s="149">
        <v>5</v>
      </c>
      <c r="B91" s="150" t="str">
        <f t="shared" si="51"/>
        <v/>
      </c>
      <c r="C91" s="150" t="str">
        <f t="shared" si="51"/>
        <v/>
      </c>
      <c r="D91" s="150" t="str">
        <f t="shared" si="51"/>
        <v/>
      </c>
      <c r="E91" s="150" t="str">
        <f t="shared" si="51"/>
        <v/>
      </c>
      <c r="F91" s="150" t="str">
        <f t="shared" si="51"/>
        <v/>
      </c>
      <c r="G91" s="150" t="str">
        <f t="shared" si="51"/>
        <v/>
      </c>
      <c r="H91" s="150" t="str">
        <f t="shared" si="51"/>
        <v/>
      </c>
      <c r="I91" s="150" t="str">
        <f t="shared" si="51"/>
        <v/>
      </c>
      <c r="J91" s="150" t="str">
        <f t="shared" si="51"/>
        <v/>
      </c>
      <c r="K91" s="150" t="str">
        <f t="shared" si="51"/>
        <v>Lý-Long</v>
      </c>
      <c r="L91" s="150" t="str">
        <f t="shared" si="51"/>
        <v/>
      </c>
      <c r="M91" s="150" t="str">
        <f t="shared" si="51"/>
        <v/>
      </c>
      <c r="N91" s="150" t="str">
        <f t="shared" si="51"/>
        <v/>
      </c>
      <c r="O91" s="150" t="str">
        <f t="shared" si="51"/>
        <v/>
      </c>
      <c r="P91" s="150" t="str">
        <f t="shared" si="51"/>
        <v/>
      </c>
      <c r="Q91" s="150" t="str">
        <f t="shared" si="48"/>
        <v/>
      </c>
      <c r="R91" s="150" t="str">
        <f t="shared" si="51"/>
        <v/>
      </c>
      <c r="S91" s="150" t="str">
        <f t="shared" si="51"/>
        <v/>
      </c>
      <c r="T91" s="150" t="str">
        <f t="shared" si="51"/>
        <v/>
      </c>
      <c r="U91" s="150" t="str">
        <f t="shared" si="51"/>
        <v/>
      </c>
      <c r="V91" s="150" t="str">
        <f t="shared" si="51"/>
        <v/>
      </c>
      <c r="W91" s="150" t="str">
        <f t="shared" si="50"/>
        <v/>
      </c>
      <c r="X91" s="151">
        <f t="shared" si="31"/>
        <v>-3</v>
      </c>
    </row>
    <row r="92" spans="1:24" ht="18" customHeight="1" x14ac:dyDescent="0.35">
      <c r="A92" s="142">
        <v>1</v>
      </c>
      <c r="B92" s="144" t="str">
        <f t="shared" si="51"/>
        <v/>
      </c>
      <c r="C92" s="144" t="str">
        <f t="shared" si="51"/>
        <v>Lý-Tước</v>
      </c>
      <c r="D92" s="144" t="str">
        <f t="shared" si="51"/>
        <v/>
      </c>
      <c r="E92" s="144" t="str">
        <f t="shared" si="51"/>
        <v/>
      </c>
      <c r="F92" s="144" t="str">
        <f t="shared" si="51"/>
        <v/>
      </c>
      <c r="G92" s="144" t="str">
        <f t="shared" si="51"/>
        <v/>
      </c>
      <c r="H92" s="144" t="str">
        <f t="shared" si="51"/>
        <v/>
      </c>
      <c r="I92" s="144" t="str">
        <f t="shared" si="51"/>
        <v/>
      </c>
      <c r="J92" s="144" t="str">
        <f t="shared" si="51"/>
        <v/>
      </c>
      <c r="K92" s="144" t="str">
        <f t="shared" si="51"/>
        <v/>
      </c>
      <c r="L92" s="144" t="str">
        <f t="shared" si="51"/>
        <v/>
      </c>
      <c r="M92" s="144" t="str">
        <f t="shared" si="51"/>
        <v/>
      </c>
      <c r="N92" s="144" t="str">
        <f t="shared" si="51"/>
        <v/>
      </c>
      <c r="O92" s="144" t="str">
        <f t="shared" si="51"/>
        <v/>
      </c>
      <c r="P92" s="144" t="str">
        <f t="shared" si="51"/>
        <v/>
      </c>
      <c r="Q92" s="144" t="str">
        <f t="shared" si="48"/>
        <v/>
      </c>
      <c r="R92" s="144" t="str">
        <f t="shared" si="51"/>
        <v/>
      </c>
      <c r="S92" s="144" t="str">
        <f t="shared" si="51"/>
        <v/>
      </c>
      <c r="T92" s="144" t="str">
        <f t="shared" si="51"/>
        <v/>
      </c>
      <c r="U92" s="144" t="str">
        <f t="shared" si="51"/>
        <v/>
      </c>
      <c r="V92" s="144" t="str">
        <f t="shared" si="51"/>
        <v/>
      </c>
      <c r="W92" s="144" t="str">
        <f t="shared" si="50"/>
        <v/>
      </c>
      <c r="X92" s="145">
        <f t="shared" si="31"/>
        <v>-3</v>
      </c>
    </row>
    <row r="93" spans="1:24" ht="18" customHeight="1" x14ac:dyDescent="0.35">
      <c r="A93" s="146">
        <v>2</v>
      </c>
      <c r="B93" s="147" t="str">
        <f t="shared" si="51"/>
        <v/>
      </c>
      <c r="C93" s="147" t="str">
        <f t="shared" si="51"/>
        <v>Lý-Tước</v>
      </c>
      <c r="D93" s="147" t="str">
        <f t="shared" si="51"/>
        <v/>
      </c>
      <c r="E93" s="147" t="str">
        <f t="shared" si="51"/>
        <v/>
      </c>
      <c r="F93" s="147" t="str">
        <f t="shared" si="51"/>
        <v/>
      </c>
      <c r="G93" s="147" t="str">
        <f t="shared" si="51"/>
        <v/>
      </c>
      <c r="H93" s="147" t="str">
        <f t="shared" si="51"/>
        <v/>
      </c>
      <c r="I93" s="147" t="str">
        <f t="shared" si="51"/>
        <v/>
      </c>
      <c r="J93" s="147" t="str">
        <f t="shared" si="51"/>
        <v/>
      </c>
      <c r="K93" s="147" t="str">
        <f t="shared" si="51"/>
        <v/>
      </c>
      <c r="L93" s="147" t="str">
        <f t="shared" si="51"/>
        <v/>
      </c>
      <c r="M93" s="147" t="str">
        <f t="shared" si="51"/>
        <v/>
      </c>
      <c r="N93" s="147" t="str">
        <f t="shared" si="51"/>
        <v/>
      </c>
      <c r="O93" s="147" t="str">
        <f t="shared" si="51"/>
        <v/>
      </c>
      <c r="P93" s="147" t="str">
        <f t="shared" si="51"/>
        <v/>
      </c>
      <c r="Q93" s="147" t="str">
        <f t="shared" si="48"/>
        <v/>
      </c>
      <c r="R93" s="147" t="str">
        <f t="shared" si="51"/>
        <v/>
      </c>
      <c r="S93" s="147" t="str">
        <f t="shared" si="51"/>
        <v/>
      </c>
      <c r="T93" s="147" t="str">
        <f t="shared" si="51"/>
        <v/>
      </c>
      <c r="U93" s="147" t="str">
        <f t="shared" si="51"/>
        <v/>
      </c>
      <c r="V93" s="147" t="str">
        <f t="shared" si="51"/>
        <v/>
      </c>
      <c r="W93" s="147" t="str">
        <f t="shared" si="50"/>
        <v/>
      </c>
      <c r="X93" s="148">
        <f t="shared" si="31"/>
        <v>-3</v>
      </c>
    </row>
    <row r="94" spans="1:24" ht="18" customHeight="1" x14ac:dyDescent="0.35">
      <c r="A94" s="152" t="s">
        <v>86</v>
      </c>
      <c r="B94" s="147" t="str">
        <f t="shared" si="51"/>
        <v/>
      </c>
      <c r="C94" s="147" t="str">
        <f t="shared" si="51"/>
        <v/>
      </c>
      <c r="D94" s="147" t="str">
        <f t="shared" si="51"/>
        <v/>
      </c>
      <c r="E94" s="147" t="str">
        <f t="shared" si="51"/>
        <v/>
      </c>
      <c r="F94" s="147" t="str">
        <f t="shared" si="51"/>
        <v>Lý-Tước</v>
      </c>
      <c r="G94" s="147" t="str">
        <f t="shared" si="51"/>
        <v/>
      </c>
      <c r="H94" s="147" t="str">
        <f t="shared" si="51"/>
        <v/>
      </c>
      <c r="I94" s="147" t="str">
        <f t="shared" si="51"/>
        <v/>
      </c>
      <c r="J94" s="147" t="str">
        <f t="shared" si="51"/>
        <v/>
      </c>
      <c r="K94" s="147" t="str">
        <f t="shared" si="51"/>
        <v/>
      </c>
      <c r="L94" s="147" t="str">
        <f t="shared" si="51"/>
        <v/>
      </c>
      <c r="M94" s="147" t="str">
        <f t="shared" si="51"/>
        <v/>
      </c>
      <c r="N94" s="147" t="str">
        <f t="shared" si="51"/>
        <v/>
      </c>
      <c r="O94" s="147" t="str">
        <f t="shared" si="51"/>
        <v/>
      </c>
      <c r="P94" s="147" t="str">
        <f t="shared" si="51"/>
        <v>Lý-Nga</v>
      </c>
      <c r="Q94" s="147" t="str">
        <f t="shared" si="48"/>
        <v/>
      </c>
      <c r="R94" s="147" t="str">
        <f t="shared" si="51"/>
        <v/>
      </c>
      <c r="S94" s="147" t="str">
        <f t="shared" si="51"/>
        <v/>
      </c>
      <c r="T94" s="147" t="str">
        <f t="shared" si="51"/>
        <v/>
      </c>
      <c r="U94" s="147" t="str">
        <f t="shared" si="51"/>
        <v/>
      </c>
      <c r="V94" s="147" t="str">
        <f t="shared" si="51"/>
        <v/>
      </c>
      <c r="W94" s="147" t="str">
        <f t="shared" si="50"/>
        <v/>
      </c>
      <c r="X94" s="148">
        <f t="shared" si="31"/>
        <v>-2</v>
      </c>
    </row>
    <row r="95" spans="1:24" ht="18" customHeight="1" x14ac:dyDescent="0.35">
      <c r="A95" s="146">
        <v>4</v>
      </c>
      <c r="B95" s="147" t="str">
        <f t="shared" si="51"/>
        <v/>
      </c>
      <c r="C95" s="147" t="str">
        <f t="shared" si="51"/>
        <v/>
      </c>
      <c r="D95" s="147" t="str">
        <f t="shared" si="51"/>
        <v/>
      </c>
      <c r="E95" s="147" t="str">
        <f t="shared" si="51"/>
        <v/>
      </c>
      <c r="F95" s="147" t="str">
        <f t="shared" si="51"/>
        <v/>
      </c>
      <c r="G95" s="147" t="str">
        <f t="shared" si="51"/>
        <v/>
      </c>
      <c r="H95" s="147" t="str">
        <f t="shared" si="51"/>
        <v/>
      </c>
      <c r="I95" s="147" t="str">
        <f t="shared" si="51"/>
        <v/>
      </c>
      <c r="J95" s="147" t="str">
        <f t="shared" si="51"/>
        <v/>
      </c>
      <c r="K95" s="147" t="str">
        <f t="shared" si="51"/>
        <v/>
      </c>
      <c r="L95" s="147" t="str">
        <f t="shared" si="51"/>
        <v/>
      </c>
      <c r="M95" s="147" t="str">
        <f t="shared" si="51"/>
        <v/>
      </c>
      <c r="N95" s="147" t="str">
        <f t="shared" si="51"/>
        <v/>
      </c>
      <c r="O95" s="147" t="str">
        <f t="shared" si="51"/>
        <v/>
      </c>
      <c r="P95" s="147" t="str">
        <f t="shared" si="51"/>
        <v>Lý-Nga</v>
      </c>
      <c r="Q95" s="147" t="str">
        <f t="shared" si="48"/>
        <v/>
      </c>
      <c r="R95" s="147" t="str">
        <f t="shared" si="51"/>
        <v/>
      </c>
      <c r="S95" s="147" t="str">
        <f t="shared" si="51"/>
        <v/>
      </c>
      <c r="T95" s="147" t="str">
        <f t="shared" si="51"/>
        <v/>
      </c>
      <c r="U95" s="147" t="str">
        <f t="shared" si="51"/>
        <v/>
      </c>
      <c r="V95" s="147" t="str">
        <f t="shared" si="51"/>
        <v/>
      </c>
      <c r="W95" s="147" t="str">
        <f t="shared" si="50"/>
        <v/>
      </c>
      <c r="X95" s="148">
        <f t="shared" si="31"/>
        <v>-3</v>
      </c>
    </row>
    <row r="96" spans="1:24" ht="18" customHeight="1" x14ac:dyDescent="0.35">
      <c r="A96" s="146">
        <v>5</v>
      </c>
      <c r="B96" s="150" t="str">
        <f t="shared" si="51"/>
        <v/>
      </c>
      <c r="C96" s="150" t="str">
        <f t="shared" si="51"/>
        <v/>
      </c>
      <c r="D96" s="150" t="str">
        <f t="shared" si="51"/>
        <v/>
      </c>
      <c r="E96" s="150" t="str">
        <f t="shared" si="51"/>
        <v/>
      </c>
      <c r="F96" s="150" t="str">
        <f t="shared" si="51"/>
        <v/>
      </c>
      <c r="G96" s="150" t="str">
        <f t="shared" si="51"/>
        <v/>
      </c>
      <c r="H96" s="150" t="str">
        <f t="shared" si="51"/>
        <v/>
      </c>
      <c r="I96" s="150" t="str">
        <f t="shared" si="51"/>
        <v>Lý-Nga</v>
      </c>
      <c r="J96" s="150" t="str">
        <f t="shared" si="51"/>
        <v/>
      </c>
      <c r="K96" s="150" t="str">
        <f t="shared" si="51"/>
        <v/>
      </c>
      <c r="L96" s="150" t="str">
        <f t="shared" si="51"/>
        <v/>
      </c>
      <c r="M96" s="150" t="str">
        <f t="shared" si="51"/>
        <v/>
      </c>
      <c r="N96" s="150" t="str">
        <f t="shared" si="51"/>
        <v/>
      </c>
      <c r="O96" s="150" t="str">
        <f t="shared" si="51"/>
        <v/>
      </c>
      <c r="P96" s="150" t="str">
        <f t="shared" si="51"/>
        <v/>
      </c>
      <c r="Q96" s="150" t="str">
        <f t="shared" si="48"/>
        <v/>
      </c>
      <c r="R96" s="150" t="str">
        <f t="shared" si="51"/>
        <v/>
      </c>
      <c r="S96" s="150" t="str">
        <f t="shared" si="51"/>
        <v/>
      </c>
      <c r="T96" s="150" t="str">
        <f t="shared" si="51"/>
        <v/>
      </c>
      <c r="U96" s="150" t="str">
        <f t="shared" si="51"/>
        <v/>
      </c>
      <c r="V96" s="150" t="str">
        <f t="shared" si="51"/>
        <v/>
      </c>
      <c r="W96" s="150" t="str">
        <f t="shared" si="50"/>
        <v/>
      </c>
      <c r="X96" s="151">
        <f t="shared" si="31"/>
        <v>-3</v>
      </c>
    </row>
    <row r="97" spans="1:24" ht="18" customHeight="1" x14ac:dyDescent="0.35">
      <c r="A97" s="159" t="s">
        <v>96</v>
      </c>
      <c r="B97" s="144" t="str">
        <f t="shared" si="51"/>
        <v/>
      </c>
      <c r="C97" s="144" t="str">
        <f t="shared" si="51"/>
        <v/>
      </c>
      <c r="D97" s="144" t="str">
        <f t="shared" si="51"/>
        <v/>
      </c>
      <c r="E97" s="144" t="str">
        <f t="shared" si="51"/>
        <v/>
      </c>
      <c r="F97" s="144" t="str">
        <f t="shared" si="51"/>
        <v/>
      </c>
      <c r="G97" s="144" t="str">
        <f t="shared" si="51"/>
        <v/>
      </c>
      <c r="H97" s="144" t="str">
        <f t="shared" si="51"/>
        <v/>
      </c>
      <c r="I97" s="144" t="str">
        <f t="shared" si="51"/>
        <v>Lý-Nga</v>
      </c>
      <c r="J97" s="144" t="str">
        <f t="shared" si="51"/>
        <v/>
      </c>
      <c r="K97" s="144" t="str">
        <f t="shared" si="51"/>
        <v/>
      </c>
      <c r="L97" s="144" t="str">
        <f t="shared" si="51"/>
        <v>Lý-Long</v>
      </c>
      <c r="M97" s="144" t="str">
        <f t="shared" si="51"/>
        <v/>
      </c>
      <c r="N97" s="144" t="str">
        <f t="shared" si="51"/>
        <v>Lý-The</v>
      </c>
      <c r="O97" s="144" t="str">
        <f t="shared" si="51"/>
        <v/>
      </c>
      <c r="P97" s="144" t="str">
        <f t="shared" si="51"/>
        <v/>
      </c>
      <c r="Q97" s="144" t="str">
        <f t="shared" si="48"/>
        <v/>
      </c>
      <c r="R97" s="144" t="str">
        <f t="shared" si="51"/>
        <v/>
      </c>
      <c r="S97" s="144" t="str">
        <f t="shared" si="51"/>
        <v/>
      </c>
      <c r="T97" s="144" t="str">
        <f t="shared" si="51"/>
        <v/>
      </c>
      <c r="U97" s="144" t="str">
        <f t="shared" si="51"/>
        <v/>
      </c>
      <c r="V97" s="144" t="str">
        <f t="shared" si="51"/>
        <v/>
      </c>
      <c r="W97" s="144" t="str">
        <f t="shared" si="50"/>
        <v/>
      </c>
      <c r="X97" s="145">
        <f t="shared" si="31"/>
        <v>-1</v>
      </c>
    </row>
    <row r="98" spans="1:24" ht="18" customHeight="1" x14ac:dyDescent="0.35">
      <c r="A98" s="155">
        <v>2</v>
      </c>
      <c r="B98" s="147" t="str">
        <f t="shared" si="51"/>
        <v/>
      </c>
      <c r="C98" s="147" t="str">
        <f t="shared" si="51"/>
        <v/>
      </c>
      <c r="D98" s="147" t="str">
        <f t="shared" si="51"/>
        <v/>
      </c>
      <c r="E98" s="147" t="str">
        <f t="shared" si="51"/>
        <v/>
      </c>
      <c r="F98" s="147" t="str">
        <f t="shared" si="51"/>
        <v/>
      </c>
      <c r="G98" s="147" t="str">
        <f t="shared" si="51"/>
        <v/>
      </c>
      <c r="H98" s="147" t="str">
        <f t="shared" si="51"/>
        <v/>
      </c>
      <c r="I98" s="147" t="str">
        <f t="shared" si="51"/>
        <v>Lý-Nga</v>
      </c>
      <c r="J98" s="147" t="str">
        <f t="shared" si="51"/>
        <v/>
      </c>
      <c r="K98" s="147" t="str">
        <f t="shared" si="51"/>
        <v/>
      </c>
      <c r="L98" s="147" t="str">
        <f t="shared" si="51"/>
        <v/>
      </c>
      <c r="M98" s="147" t="str">
        <f t="shared" si="51"/>
        <v/>
      </c>
      <c r="N98" s="147" t="str">
        <f t="shared" si="51"/>
        <v/>
      </c>
      <c r="O98" s="147" t="str">
        <f t="shared" si="51"/>
        <v/>
      </c>
      <c r="P98" s="147" t="str">
        <f t="shared" si="51"/>
        <v/>
      </c>
      <c r="Q98" s="147" t="str">
        <f t="shared" si="48"/>
        <v/>
      </c>
      <c r="R98" s="147" t="str">
        <f t="shared" si="51"/>
        <v/>
      </c>
      <c r="S98" s="147" t="str">
        <f t="shared" si="51"/>
        <v/>
      </c>
      <c r="T98" s="147" t="str">
        <f t="shared" si="51"/>
        <v/>
      </c>
      <c r="U98" s="147" t="str">
        <f t="shared" si="51"/>
        <v/>
      </c>
      <c r="V98" s="147" t="str">
        <f t="shared" si="51"/>
        <v/>
      </c>
      <c r="W98" s="147" t="str">
        <f t="shared" si="50"/>
        <v/>
      </c>
      <c r="X98" s="148">
        <f t="shared" si="31"/>
        <v>-3</v>
      </c>
    </row>
    <row r="99" spans="1:24" ht="18" customHeight="1" x14ac:dyDescent="0.35">
      <c r="A99" s="155"/>
      <c r="B99" s="147" t="str">
        <f t="shared" si="51"/>
        <v/>
      </c>
      <c r="C99" s="147" t="str">
        <f t="shared" si="51"/>
        <v/>
      </c>
      <c r="D99" s="147" t="str">
        <f t="shared" si="51"/>
        <v/>
      </c>
      <c r="E99" s="147" t="str">
        <f t="shared" si="51"/>
        <v/>
      </c>
      <c r="F99" s="147" t="str">
        <f t="shared" si="51"/>
        <v/>
      </c>
      <c r="G99" s="147" t="str">
        <f t="shared" si="51"/>
        <v/>
      </c>
      <c r="H99" s="147" t="str">
        <f t="shared" si="51"/>
        <v/>
      </c>
      <c r="I99" s="147" t="str">
        <f t="shared" si="51"/>
        <v/>
      </c>
      <c r="J99" s="147" t="str">
        <f t="shared" si="51"/>
        <v/>
      </c>
      <c r="K99" s="147" t="str">
        <f t="shared" si="51"/>
        <v/>
      </c>
      <c r="L99" s="147" t="str">
        <f t="shared" si="51"/>
        <v/>
      </c>
      <c r="M99" s="147" t="str">
        <f t="shared" si="51"/>
        <v/>
      </c>
      <c r="N99" s="147" t="str">
        <f t="shared" si="51"/>
        <v/>
      </c>
      <c r="O99" s="147" t="str">
        <f t="shared" si="51"/>
        <v/>
      </c>
      <c r="P99" s="147" t="str">
        <f t="shared" si="51"/>
        <v/>
      </c>
      <c r="Q99" s="147" t="str">
        <f t="shared" si="48"/>
        <v/>
      </c>
      <c r="R99" s="147" t="str">
        <f t="shared" si="51"/>
        <v/>
      </c>
      <c r="S99" s="147" t="str">
        <f t="shared" si="51"/>
        <v/>
      </c>
      <c r="T99" s="147" t="str">
        <f t="shared" si="51"/>
        <v/>
      </c>
      <c r="U99" s="147" t="str">
        <f t="shared" si="51"/>
        <v/>
      </c>
      <c r="V99" s="147" t="str">
        <f t="shared" si="51"/>
        <v/>
      </c>
      <c r="W99" s="147" t="str">
        <f t="shared" si="50"/>
        <v/>
      </c>
      <c r="X99" s="148">
        <f t="shared" si="31"/>
        <v>-4</v>
      </c>
    </row>
    <row r="100" spans="1:24" ht="18" customHeight="1" x14ac:dyDescent="0.35">
      <c r="A100" s="155"/>
      <c r="B100" s="147" t="str">
        <f t="shared" si="51"/>
        <v/>
      </c>
      <c r="C100" s="147" t="str">
        <f t="shared" si="51"/>
        <v/>
      </c>
      <c r="D100" s="147" t="str">
        <f t="shared" si="51"/>
        <v/>
      </c>
      <c r="E100" s="147" t="str">
        <f t="shared" si="51"/>
        <v/>
      </c>
      <c r="F100" s="147" t="str">
        <f t="shared" si="51"/>
        <v/>
      </c>
      <c r="G100" s="147" t="str">
        <f t="shared" si="51"/>
        <v/>
      </c>
      <c r="H100" s="147" t="str">
        <f t="shared" si="51"/>
        <v/>
      </c>
      <c r="I100" s="147" t="str">
        <f t="shared" si="51"/>
        <v/>
      </c>
      <c r="J100" s="147" t="str">
        <f t="shared" si="51"/>
        <v/>
      </c>
      <c r="K100" s="147" t="str">
        <f t="shared" si="51"/>
        <v/>
      </c>
      <c r="L100" s="147" t="str">
        <f t="shared" si="51"/>
        <v/>
      </c>
      <c r="M100" s="147" t="str">
        <f t="shared" si="51"/>
        <v/>
      </c>
      <c r="N100" s="147" t="str">
        <f t="shared" si="51"/>
        <v/>
      </c>
      <c r="O100" s="147" t="str">
        <f t="shared" si="51"/>
        <v/>
      </c>
      <c r="P100" s="147" t="str">
        <f t="shared" si="51"/>
        <v>Lý-Nga</v>
      </c>
      <c r="Q100" s="147" t="str">
        <f t="shared" si="48"/>
        <v/>
      </c>
      <c r="R100" s="147" t="str">
        <f t="shared" si="51"/>
        <v/>
      </c>
      <c r="S100" s="147" t="str">
        <f t="shared" si="51"/>
        <v/>
      </c>
      <c r="T100" s="147" t="str">
        <f t="shared" si="51"/>
        <v/>
      </c>
      <c r="U100" s="147" t="str">
        <f t="shared" si="51"/>
        <v/>
      </c>
      <c r="V100" s="147" t="str">
        <f t="shared" si="51"/>
        <v/>
      </c>
      <c r="W100" s="147" t="str">
        <f t="shared" si="50"/>
        <v/>
      </c>
      <c r="X100" s="148">
        <f t="shared" si="31"/>
        <v>-3</v>
      </c>
    </row>
    <row r="101" spans="1:24" ht="18" customHeight="1" x14ac:dyDescent="0.35">
      <c r="A101" s="155"/>
      <c r="B101" s="150" t="str">
        <f t="shared" si="51"/>
        <v/>
      </c>
      <c r="C101" s="150" t="str">
        <f t="shared" si="51"/>
        <v/>
      </c>
      <c r="D101" s="150" t="str">
        <f t="shared" si="51"/>
        <v/>
      </c>
      <c r="E101" s="150" t="str">
        <f t="shared" si="51"/>
        <v/>
      </c>
      <c r="F101" s="150" t="str">
        <f t="shared" si="51"/>
        <v/>
      </c>
      <c r="G101" s="150" t="str">
        <f t="shared" si="51"/>
        <v/>
      </c>
      <c r="H101" s="150" t="str">
        <f t="shared" si="51"/>
        <v/>
      </c>
      <c r="I101" s="150" t="str">
        <f t="shared" si="51"/>
        <v/>
      </c>
      <c r="J101" s="150" t="str">
        <f t="shared" si="51"/>
        <v/>
      </c>
      <c r="K101" s="150" t="str">
        <f t="shared" si="51"/>
        <v/>
      </c>
      <c r="L101" s="150" t="str">
        <f t="shared" si="51"/>
        <v/>
      </c>
      <c r="M101" s="150" t="str">
        <f t="shared" si="51"/>
        <v/>
      </c>
      <c r="N101" s="150" t="str">
        <f t="shared" si="51"/>
        <v/>
      </c>
      <c r="O101" s="150" t="str">
        <f t="shared" si="51"/>
        <v/>
      </c>
      <c r="P101" s="150" t="str">
        <f t="shared" si="51"/>
        <v/>
      </c>
      <c r="Q101" s="150" t="str">
        <f t="shared" si="48"/>
        <v/>
      </c>
      <c r="R101" s="150" t="str">
        <f t="shared" ref="R101:V101" si="52">IF(OR(R35="Lý-Tước",R35="Lý-The",R35="Lý-Nga",R35="Lý-Long",R35="CNghệ-Tước",R35="CNghệ-The",R35="CNghệ-Nga",R35="CNghệ-Long",R35="HĐTN-The",R35="HĐTN-Long"),R35,"")</f>
        <v/>
      </c>
      <c r="S101" s="150" t="str">
        <f t="shared" si="52"/>
        <v/>
      </c>
      <c r="T101" s="150" t="str">
        <f t="shared" si="52"/>
        <v/>
      </c>
      <c r="U101" s="150" t="str">
        <f t="shared" si="52"/>
        <v/>
      </c>
      <c r="V101" s="150" t="str">
        <f t="shared" si="52"/>
        <v/>
      </c>
      <c r="W101" s="150" t="str">
        <f t="shared" si="50"/>
        <v/>
      </c>
      <c r="X101" s="151">
        <f t="shared" si="31"/>
        <v>-4</v>
      </c>
    </row>
    <row r="102" spans="1:24" ht="18" customHeight="1" x14ac:dyDescent="0.35">
      <c r="A102" s="156">
        <f>17*30-COUNTBLANK(B72:W101)</f>
        <v>-118</v>
      </c>
      <c r="B102" s="19">
        <f>5*2+1*3+5*3+4*3+1*2+1*2+11*1</f>
        <v>55</v>
      </c>
      <c r="C102" s="157" t="str">
        <f>IF(A102&lt;&gt;B102,"Lỗi","")</f>
        <v>Lỗi</v>
      </c>
      <c r="V102" s="144" t="str">
        <f t="shared" si="50"/>
        <v/>
      </c>
    </row>
    <row r="103" spans="1:24" ht="18" customHeight="1" x14ac:dyDescent="0.35">
      <c r="A103" s="137"/>
      <c r="B103" s="186" t="s">
        <v>97</v>
      </c>
      <c r="C103" s="187"/>
      <c r="D103" s="187"/>
      <c r="E103" s="187"/>
      <c r="F103" s="187"/>
      <c r="G103" s="187"/>
      <c r="H103" s="187"/>
      <c r="I103" s="187"/>
      <c r="J103" s="187"/>
      <c r="K103" s="187"/>
      <c r="L103" s="187"/>
      <c r="M103" s="187"/>
      <c r="N103" s="187"/>
      <c r="O103" s="187"/>
      <c r="P103" s="187"/>
      <c r="Q103" s="187"/>
      <c r="R103" s="187"/>
      <c r="S103" s="187"/>
      <c r="T103" s="138"/>
      <c r="U103" s="138"/>
      <c r="V103" s="144" t="str">
        <f t="shared" si="50"/>
        <v/>
      </c>
      <c r="W103" s="136"/>
    </row>
    <row r="104" spans="1:24" ht="18" customHeight="1" x14ac:dyDescent="0.35">
      <c r="A104" s="139"/>
      <c r="B104" s="140" t="str">
        <f t="shared" ref="B104:H104" si="53">B5</f>
        <v>10A1</v>
      </c>
      <c r="C104" s="140" t="str">
        <f t="shared" si="53"/>
        <v>10A2</v>
      </c>
      <c r="D104" s="140" t="str">
        <f t="shared" si="53"/>
        <v>10A3</v>
      </c>
      <c r="E104" s="140" t="str">
        <f t="shared" si="53"/>
        <v>10A4</v>
      </c>
      <c r="F104" s="140" t="str">
        <f t="shared" si="53"/>
        <v>10A5</v>
      </c>
      <c r="G104" s="140" t="str">
        <f t="shared" si="53"/>
        <v>10A6</v>
      </c>
      <c r="H104" s="140" t="str">
        <f t="shared" si="53"/>
        <v>10A7</v>
      </c>
      <c r="I104" s="140" t="str">
        <f>I5</f>
        <v>11B1</v>
      </c>
      <c r="J104" s="140" t="str">
        <f>J5</f>
        <v>11B2</v>
      </c>
      <c r="K104" s="140" t="str">
        <f>K5</f>
        <v>11B3</v>
      </c>
      <c r="L104" s="140" t="str">
        <f>L5</f>
        <v>11B4</v>
      </c>
      <c r="M104" s="140" t="str">
        <f>M5</f>
        <v>11B5</v>
      </c>
      <c r="N104" s="140" t="s">
        <v>53</v>
      </c>
      <c r="O104" s="140" t="s">
        <v>54</v>
      </c>
      <c r="P104" s="140" t="str">
        <f t="shared" ref="P104:W104" si="54">P5</f>
        <v>12C1</v>
      </c>
      <c r="Q104" s="140"/>
      <c r="R104" s="140" t="str">
        <f t="shared" si="54"/>
        <v>12C2</v>
      </c>
      <c r="S104" s="140" t="str">
        <f t="shared" si="54"/>
        <v>12C3</v>
      </c>
      <c r="T104" s="140" t="str">
        <f t="shared" si="54"/>
        <v>12C4</v>
      </c>
      <c r="U104" s="140" t="str">
        <f t="shared" ref="U104" si="55">U38</f>
        <v>12C5</v>
      </c>
      <c r="V104" s="140" t="str">
        <f t="shared" si="54"/>
        <v>12C6</v>
      </c>
      <c r="W104" s="140">
        <f t="shared" si="54"/>
        <v>0</v>
      </c>
      <c r="X104" s="141" t="s">
        <v>89</v>
      </c>
    </row>
    <row r="105" spans="1:24" ht="18" customHeight="1" x14ac:dyDescent="0.35">
      <c r="A105" s="142">
        <v>1</v>
      </c>
      <c r="B105" s="144" t="str">
        <f>IF(OR(B6="HĐTN-Đ.Nga",B6="HĐTN-Ly",B6="HĐTN-Giang",B6="HĐTN-Đ.Hoàng",B6="Hóa-Đ.Hoàng",B6="Hóa-Yloan",B6="Hóa-Giang",B6="Hóa-Ly",B6="Hóa-Đ.Nga"),B6,"")</f>
        <v/>
      </c>
      <c r="C105" s="144" t="str">
        <f t="shared" ref="C105:V119" si="56">IF(OR(C6="HĐTN-Đ.Nga",C6="HĐTN-Ly",C6="HĐTN-Giang",C6="HĐTN-Đ.Hoàng",C6="Hóa-Đ.Hoàng",C6="Hóa-Yloan",C6="Hóa-Giang",C6="Hóa-Ly",C6="Hóa-Đ.Nga"),C6,"")</f>
        <v/>
      </c>
      <c r="D105" s="144" t="str">
        <f t="shared" si="56"/>
        <v/>
      </c>
      <c r="E105" s="144" t="str">
        <f t="shared" si="56"/>
        <v/>
      </c>
      <c r="F105" s="144" t="str">
        <f t="shared" si="56"/>
        <v/>
      </c>
      <c r="G105" s="144" t="str">
        <f t="shared" si="56"/>
        <v/>
      </c>
      <c r="H105" s="144" t="str">
        <f t="shared" si="56"/>
        <v/>
      </c>
      <c r="I105" s="144" t="str">
        <f t="shared" si="56"/>
        <v/>
      </c>
      <c r="J105" s="144" t="str">
        <f t="shared" si="56"/>
        <v/>
      </c>
      <c r="K105" s="144" t="str">
        <f t="shared" si="56"/>
        <v/>
      </c>
      <c r="L105" s="144" t="str">
        <f t="shared" si="56"/>
        <v/>
      </c>
      <c r="M105" s="144" t="str">
        <f t="shared" si="56"/>
        <v/>
      </c>
      <c r="N105" s="144" t="str">
        <f t="shared" si="56"/>
        <v/>
      </c>
      <c r="O105" s="144" t="str">
        <f t="shared" si="56"/>
        <v/>
      </c>
      <c r="P105" s="144" t="str">
        <f t="shared" si="56"/>
        <v/>
      </c>
      <c r="Q105" s="144" t="str">
        <f t="shared" ref="Q105:Q118" si="57">IF(OR(Q6="HĐTN-Đ.Nga",Q6="HĐTN-Ly",Q6="HĐTN-Giang",Q6="HĐTN-Đ.Hoàng",Q6="Hóa-Đ.Hoàng",Q6="Hóa-Yloan",Q6="Hóa-Giang",Q6="Hóa-Ly",Q6="Hóa-Đ.Nga"),Q6,"")</f>
        <v/>
      </c>
      <c r="R105" s="144" t="str">
        <f t="shared" si="56"/>
        <v/>
      </c>
      <c r="S105" s="144" t="str">
        <f t="shared" si="56"/>
        <v/>
      </c>
      <c r="T105" s="144" t="str">
        <f t="shared" si="56"/>
        <v/>
      </c>
      <c r="U105" s="144" t="str">
        <f t="shared" si="56"/>
        <v/>
      </c>
      <c r="V105" s="144" t="str">
        <f t="shared" si="56"/>
        <v/>
      </c>
      <c r="W105" s="144" t="str">
        <f t="shared" ref="W105:W134" si="58">IF(OR(W6="Hóa-Đ.Hoàng",W6="Hóa-Yloan",W6="Hóa-Giang",W6="Hóa-Ly"),W6,"")</f>
        <v/>
      </c>
      <c r="X105" s="145">
        <f t="shared" ref="X105:X134" si="59">IF((18-COUNTBLANK(B105:W105))=0,"",18-COUNTBLANK(B105:W105))</f>
        <v>-4</v>
      </c>
    </row>
    <row r="106" spans="1:24" ht="18" customHeight="1" x14ac:dyDescent="0.35">
      <c r="A106" s="146">
        <v>2</v>
      </c>
      <c r="B106" s="147" t="str">
        <f t="shared" ref="B106:S121" si="60">IF(OR(B7="HĐTN-Đ.Nga",B7="HĐTN-Ly",B7="HĐTN-Giang",B7="HĐTN-Đ.Hoàng",B7="Hóa-Đ.Hoàng",B7="Hóa-Yloan",B7="Hóa-Giang",B7="Hóa-Ly",B7="Hóa-Đ.Nga"),B7,"")</f>
        <v/>
      </c>
      <c r="C106" s="147" t="str">
        <f t="shared" si="60"/>
        <v>Hóa-Đ.Nga</v>
      </c>
      <c r="D106" s="147" t="str">
        <f t="shared" si="60"/>
        <v/>
      </c>
      <c r="E106" s="147" t="str">
        <f t="shared" si="60"/>
        <v/>
      </c>
      <c r="F106" s="147" t="str">
        <f t="shared" si="60"/>
        <v/>
      </c>
      <c r="G106" s="147" t="str">
        <f t="shared" si="60"/>
        <v/>
      </c>
      <c r="H106" s="147" t="str">
        <f t="shared" si="60"/>
        <v/>
      </c>
      <c r="I106" s="147" t="str">
        <f t="shared" si="60"/>
        <v/>
      </c>
      <c r="J106" s="147" t="str">
        <f t="shared" si="60"/>
        <v/>
      </c>
      <c r="K106" s="147" t="str">
        <f t="shared" si="60"/>
        <v>HĐTN-Ly</v>
      </c>
      <c r="L106" s="147" t="str">
        <f t="shared" si="60"/>
        <v/>
      </c>
      <c r="M106" s="147" t="str">
        <f t="shared" si="60"/>
        <v/>
      </c>
      <c r="N106" s="147" t="str">
        <f t="shared" si="60"/>
        <v/>
      </c>
      <c r="O106" s="147" t="str">
        <f t="shared" si="56"/>
        <v/>
      </c>
      <c r="P106" s="147" t="str">
        <f t="shared" si="60"/>
        <v/>
      </c>
      <c r="Q106" s="147" t="str">
        <f t="shared" ref="Q106" si="61">IF(OR(Q7="HĐTN-Đ.Nga",Q7="HĐTN-Ly",Q7="HĐTN-Giang",Q7="HĐTN-Đ.Hoàng",Q7="Hóa-Đ.Hoàng",Q7="Hóa-Yloan",Q7="Hóa-Giang",Q7="Hóa-Ly",Q7="Hóa-Đ.Nga"),Q7,"")</f>
        <v/>
      </c>
      <c r="R106" s="147" t="str">
        <f t="shared" si="60"/>
        <v/>
      </c>
      <c r="S106" s="147" t="str">
        <f t="shared" si="60"/>
        <v/>
      </c>
      <c r="T106" s="147" t="str">
        <f t="shared" si="56"/>
        <v/>
      </c>
      <c r="U106" s="147" t="str">
        <f t="shared" si="56"/>
        <v/>
      </c>
      <c r="V106" s="147" t="str">
        <f t="shared" si="56"/>
        <v/>
      </c>
      <c r="W106" s="147" t="str">
        <f t="shared" si="58"/>
        <v/>
      </c>
      <c r="X106" s="148">
        <f t="shared" si="59"/>
        <v>-2</v>
      </c>
    </row>
    <row r="107" spans="1:24" ht="18" customHeight="1" x14ac:dyDescent="0.35">
      <c r="A107" s="7" t="s">
        <v>90</v>
      </c>
      <c r="B107" s="147" t="str">
        <f t="shared" si="60"/>
        <v/>
      </c>
      <c r="C107" s="147" t="str">
        <f t="shared" si="56"/>
        <v/>
      </c>
      <c r="D107" s="147" t="str">
        <f t="shared" si="56"/>
        <v/>
      </c>
      <c r="E107" s="147" t="str">
        <f t="shared" si="56"/>
        <v/>
      </c>
      <c r="F107" s="147" t="str">
        <f t="shared" si="56"/>
        <v/>
      </c>
      <c r="G107" s="147" t="str">
        <f t="shared" si="56"/>
        <v/>
      </c>
      <c r="H107" s="147" t="str">
        <f t="shared" si="56"/>
        <v/>
      </c>
      <c r="I107" s="147" t="str">
        <f t="shared" si="56"/>
        <v>Hóa-Đ.Nga</v>
      </c>
      <c r="J107" s="147" t="str">
        <f t="shared" si="56"/>
        <v>Hóa-Giang</v>
      </c>
      <c r="K107" s="147" t="str">
        <f t="shared" si="56"/>
        <v/>
      </c>
      <c r="L107" s="147" t="str">
        <f t="shared" si="56"/>
        <v/>
      </c>
      <c r="M107" s="147" t="str">
        <f t="shared" si="56"/>
        <v/>
      </c>
      <c r="N107" s="147" t="str">
        <f t="shared" si="56"/>
        <v/>
      </c>
      <c r="O107" s="147" t="str">
        <f t="shared" si="56"/>
        <v/>
      </c>
      <c r="P107" s="147" t="str">
        <f t="shared" si="56"/>
        <v/>
      </c>
      <c r="Q107" s="147" t="str">
        <f t="shared" si="57"/>
        <v/>
      </c>
      <c r="R107" s="147" t="str">
        <f t="shared" si="56"/>
        <v/>
      </c>
      <c r="S107" s="147" t="str">
        <f t="shared" si="56"/>
        <v/>
      </c>
      <c r="T107" s="147" t="str">
        <f t="shared" si="56"/>
        <v/>
      </c>
      <c r="U107" s="147" t="str">
        <f t="shared" si="56"/>
        <v/>
      </c>
      <c r="V107" s="147" t="str">
        <f t="shared" si="56"/>
        <v/>
      </c>
      <c r="W107" s="147" t="str">
        <f t="shared" si="58"/>
        <v/>
      </c>
      <c r="X107" s="148">
        <f t="shared" si="59"/>
        <v>-2</v>
      </c>
    </row>
    <row r="108" spans="1:24" ht="18" customHeight="1" x14ac:dyDescent="0.35">
      <c r="A108" s="146">
        <v>4</v>
      </c>
      <c r="B108" s="147" t="str">
        <f t="shared" si="60"/>
        <v>Hóa-Ly</v>
      </c>
      <c r="C108" s="147" t="str">
        <f t="shared" si="56"/>
        <v/>
      </c>
      <c r="D108" s="147" t="str">
        <f t="shared" si="56"/>
        <v/>
      </c>
      <c r="E108" s="147" t="str">
        <f t="shared" si="56"/>
        <v/>
      </c>
      <c r="F108" s="147" t="str">
        <f t="shared" si="56"/>
        <v/>
      </c>
      <c r="G108" s="147" t="str">
        <f t="shared" si="56"/>
        <v/>
      </c>
      <c r="H108" s="147" t="str">
        <f t="shared" si="56"/>
        <v/>
      </c>
      <c r="I108" s="147" t="str">
        <f t="shared" si="56"/>
        <v/>
      </c>
      <c r="J108" s="147" t="str">
        <f t="shared" si="56"/>
        <v/>
      </c>
      <c r="K108" s="147" t="str">
        <f t="shared" si="56"/>
        <v/>
      </c>
      <c r="L108" s="147" t="str">
        <f t="shared" si="56"/>
        <v/>
      </c>
      <c r="M108" s="147" t="str">
        <f t="shared" si="56"/>
        <v/>
      </c>
      <c r="N108" s="147" t="str">
        <f t="shared" si="56"/>
        <v/>
      </c>
      <c r="O108" s="147" t="str">
        <f t="shared" si="56"/>
        <v/>
      </c>
      <c r="P108" s="147" t="str">
        <f t="shared" si="56"/>
        <v/>
      </c>
      <c r="Q108" s="147" t="str">
        <f t="shared" si="57"/>
        <v/>
      </c>
      <c r="R108" s="147" t="str">
        <f t="shared" si="56"/>
        <v/>
      </c>
      <c r="S108" s="147" t="str">
        <f t="shared" si="56"/>
        <v/>
      </c>
      <c r="T108" s="147" t="str">
        <f t="shared" si="56"/>
        <v/>
      </c>
      <c r="U108" s="147" t="str">
        <f t="shared" si="56"/>
        <v/>
      </c>
      <c r="V108" s="147" t="str">
        <f t="shared" si="56"/>
        <v/>
      </c>
      <c r="W108" s="147" t="str">
        <f t="shared" si="58"/>
        <v/>
      </c>
      <c r="X108" s="148">
        <f t="shared" si="59"/>
        <v>-3</v>
      </c>
    </row>
    <row r="109" spans="1:24" ht="18" customHeight="1" x14ac:dyDescent="0.35">
      <c r="A109" s="149">
        <v>5</v>
      </c>
      <c r="B109" s="150" t="str">
        <f t="shared" si="60"/>
        <v/>
      </c>
      <c r="C109" s="150" t="str">
        <f t="shared" si="56"/>
        <v/>
      </c>
      <c r="D109" s="150" t="str">
        <f t="shared" si="56"/>
        <v>Hóa-Đ.Nga</v>
      </c>
      <c r="E109" s="150" t="str">
        <f t="shared" si="56"/>
        <v>Hóa-Ly</v>
      </c>
      <c r="F109" s="150" t="str">
        <f t="shared" si="56"/>
        <v/>
      </c>
      <c r="G109" s="150" t="str">
        <f t="shared" si="56"/>
        <v/>
      </c>
      <c r="H109" s="150" t="str">
        <f t="shared" si="56"/>
        <v/>
      </c>
      <c r="I109" s="150" t="str">
        <f t="shared" si="56"/>
        <v/>
      </c>
      <c r="J109" s="150" t="str">
        <f t="shared" si="56"/>
        <v/>
      </c>
      <c r="K109" s="150" t="str">
        <f t="shared" si="56"/>
        <v/>
      </c>
      <c r="L109" s="150" t="str">
        <f t="shared" si="56"/>
        <v/>
      </c>
      <c r="M109" s="150" t="str">
        <f t="shared" si="56"/>
        <v/>
      </c>
      <c r="N109" s="150" t="str">
        <f t="shared" si="56"/>
        <v/>
      </c>
      <c r="O109" s="150" t="str">
        <f t="shared" si="56"/>
        <v/>
      </c>
      <c r="P109" s="150" t="str">
        <f t="shared" si="56"/>
        <v/>
      </c>
      <c r="Q109" s="150" t="str">
        <f t="shared" si="57"/>
        <v/>
      </c>
      <c r="R109" s="150" t="str">
        <f t="shared" si="56"/>
        <v/>
      </c>
      <c r="S109" s="150" t="str">
        <f t="shared" si="56"/>
        <v/>
      </c>
      <c r="T109" s="150" t="str">
        <f t="shared" si="56"/>
        <v/>
      </c>
      <c r="U109" s="150" t="str">
        <f t="shared" si="56"/>
        <v/>
      </c>
      <c r="V109" s="150" t="str">
        <f t="shared" si="56"/>
        <v/>
      </c>
      <c r="W109" s="150" t="str">
        <f t="shared" si="58"/>
        <v/>
      </c>
      <c r="X109" s="151">
        <f t="shared" si="59"/>
        <v>-2</v>
      </c>
    </row>
    <row r="110" spans="1:24" ht="18" customHeight="1" x14ac:dyDescent="0.35">
      <c r="A110" s="142">
        <v>1</v>
      </c>
      <c r="B110" s="144" t="str">
        <f t="shared" si="60"/>
        <v/>
      </c>
      <c r="C110" s="144" t="str">
        <f t="shared" si="56"/>
        <v/>
      </c>
      <c r="D110" s="144" t="str">
        <f t="shared" si="56"/>
        <v/>
      </c>
      <c r="E110" s="144" t="str">
        <f t="shared" si="56"/>
        <v/>
      </c>
      <c r="F110" s="144" t="str">
        <f t="shared" si="56"/>
        <v/>
      </c>
      <c r="G110" s="144" t="str">
        <f t="shared" si="56"/>
        <v/>
      </c>
      <c r="H110" s="144" t="str">
        <f t="shared" si="56"/>
        <v/>
      </c>
      <c r="I110" s="144" t="str">
        <f t="shared" si="56"/>
        <v/>
      </c>
      <c r="J110" s="144" t="str">
        <f t="shared" si="56"/>
        <v/>
      </c>
      <c r="K110" s="144" t="str">
        <f t="shared" si="56"/>
        <v/>
      </c>
      <c r="L110" s="144" t="str">
        <f t="shared" si="56"/>
        <v/>
      </c>
      <c r="M110" s="144" t="str">
        <f t="shared" si="56"/>
        <v/>
      </c>
      <c r="N110" s="144" t="str">
        <f t="shared" si="56"/>
        <v/>
      </c>
      <c r="O110" s="144" t="str">
        <f t="shared" si="56"/>
        <v/>
      </c>
      <c r="P110" s="144" t="str">
        <f t="shared" si="56"/>
        <v/>
      </c>
      <c r="Q110" s="144" t="str">
        <f t="shared" si="57"/>
        <v/>
      </c>
      <c r="R110" s="144" t="str">
        <f t="shared" si="56"/>
        <v/>
      </c>
      <c r="S110" s="144" t="str">
        <f t="shared" si="56"/>
        <v/>
      </c>
      <c r="T110" s="144" t="str">
        <f t="shared" si="56"/>
        <v/>
      </c>
      <c r="U110" s="144" t="str">
        <f t="shared" si="56"/>
        <v/>
      </c>
      <c r="V110" s="144" t="str">
        <f t="shared" si="56"/>
        <v/>
      </c>
      <c r="W110" s="144" t="str">
        <f t="shared" si="58"/>
        <v/>
      </c>
      <c r="X110" s="145">
        <f t="shared" si="59"/>
        <v>-4</v>
      </c>
    </row>
    <row r="111" spans="1:24" ht="18" customHeight="1" x14ac:dyDescent="0.35">
      <c r="A111" s="146">
        <v>2</v>
      </c>
      <c r="B111" s="147" t="str">
        <f t="shared" si="60"/>
        <v/>
      </c>
      <c r="C111" s="147" t="str">
        <f t="shared" si="56"/>
        <v/>
      </c>
      <c r="D111" s="147" t="str">
        <f t="shared" si="56"/>
        <v/>
      </c>
      <c r="E111" s="147" t="str">
        <f t="shared" si="56"/>
        <v/>
      </c>
      <c r="F111" s="147" t="str">
        <f t="shared" si="56"/>
        <v/>
      </c>
      <c r="G111" s="147" t="str">
        <f t="shared" si="56"/>
        <v/>
      </c>
      <c r="H111" s="147" t="str">
        <f t="shared" si="56"/>
        <v/>
      </c>
      <c r="I111" s="147" t="str">
        <f t="shared" si="56"/>
        <v/>
      </c>
      <c r="J111" s="147" t="str">
        <f t="shared" si="56"/>
        <v/>
      </c>
      <c r="K111" s="147" t="str">
        <f t="shared" si="56"/>
        <v/>
      </c>
      <c r="L111" s="147" t="str">
        <f t="shared" si="56"/>
        <v/>
      </c>
      <c r="M111" s="147" t="str">
        <f t="shared" si="56"/>
        <v/>
      </c>
      <c r="N111" s="147" t="str">
        <f t="shared" si="56"/>
        <v/>
      </c>
      <c r="O111" s="147" t="str">
        <f t="shared" si="56"/>
        <v/>
      </c>
      <c r="P111" s="147" t="str">
        <f t="shared" si="56"/>
        <v/>
      </c>
      <c r="Q111" s="147" t="str">
        <f t="shared" si="57"/>
        <v/>
      </c>
      <c r="R111" s="147" t="str">
        <f t="shared" si="56"/>
        <v/>
      </c>
      <c r="S111" s="147" t="str">
        <f t="shared" si="56"/>
        <v/>
      </c>
      <c r="T111" s="147" t="str">
        <f t="shared" si="56"/>
        <v/>
      </c>
      <c r="U111" s="147" t="str">
        <f t="shared" si="56"/>
        <v/>
      </c>
      <c r="V111" s="147" t="str">
        <f t="shared" si="56"/>
        <v/>
      </c>
      <c r="W111" s="147" t="str">
        <f t="shared" si="58"/>
        <v/>
      </c>
      <c r="X111" s="148">
        <f t="shared" si="59"/>
        <v>-4</v>
      </c>
    </row>
    <row r="112" spans="1:24" ht="18" customHeight="1" x14ac:dyDescent="0.35">
      <c r="A112" s="7" t="s">
        <v>91</v>
      </c>
      <c r="B112" s="147" t="str">
        <f t="shared" si="60"/>
        <v/>
      </c>
      <c r="C112" s="147" t="str">
        <f t="shared" si="56"/>
        <v/>
      </c>
      <c r="D112" s="147" t="str">
        <f t="shared" si="56"/>
        <v/>
      </c>
      <c r="E112" s="147" t="str">
        <f t="shared" si="56"/>
        <v/>
      </c>
      <c r="F112" s="147" t="str">
        <f t="shared" si="56"/>
        <v/>
      </c>
      <c r="G112" s="147" t="str">
        <f t="shared" si="56"/>
        <v/>
      </c>
      <c r="H112" s="147" t="str">
        <f t="shared" si="56"/>
        <v/>
      </c>
      <c r="I112" s="147" t="str">
        <f t="shared" si="56"/>
        <v/>
      </c>
      <c r="J112" s="147" t="str">
        <f t="shared" si="56"/>
        <v/>
      </c>
      <c r="K112" s="147" t="str">
        <f t="shared" si="56"/>
        <v/>
      </c>
      <c r="L112" s="147" t="str">
        <f t="shared" si="56"/>
        <v/>
      </c>
      <c r="M112" s="147" t="str">
        <f t="shared" si="56"/>
        <v/>
      </c>
      <c r="N112" s="147" t="str">
        <f t="shared" si="56"/>
        <v/>
      </c>
      <c r="O112" s="147" t="str">
        <f t="shared" si="56"/>
        <v/>
      </c>
      <c r="P112" s="147" t="str">
        <f t="shared" si="56"/>
        <v/>
      </c>
      <c r="Q112" s="147" t="str">
        <f t="shared" si="57"/>
        <v/>
      </c>
      <c r="R112" s="147" t="str">
        <f t="shared" si="56"/>
        <v/>
      </c>
      <c r="S112" s="147" t="str">
        <f t="shared" si="56"/>
        <v/>
      </c>
      <c r="T112" s="147" t="str">
        <f t="shared" si="56"/>
        <v/>
      </c>
      <c r="U112" s="147" t="str">
        <f t="shared" si="56"/>
        <v/>
      </c>
      <c r="V112" s="147" t="str">
        <f t="shared" si="56"/>
        <v/>
      </c>
      <c r="W112" s="147" t="str">
        <f t="shared" si="58"/>
        <v/>
      </c>
      <c r="X112" s="148">
        <f t="shared" si="59"/>
        <v>-4</v>
      </c>
    </row>
    <row r="113" spans="1:24" ht="18" customHeight="1" x14ac:dyDescent="0.35">
      <c r="A113" s="146">
        <v>4</v>
      </c>
      <c r="B113" s="147" t="str">
        <f t="shared" si="60"/>
        <v/>
      </c>
      <c r="C113" s="147" t="str">
        <f t="shared" si="56"/>
        <v/>
      </c>
      <c r="D113" s="147" t="str">
        <f t="shared" si="56"/>
        <v/>
      </c>
      <c r="E113" s="147" t="str">
        <f t="shared" si="56"/>
        <v/>
      </c>
      <c r="F113" s="147" t="str">
        <f t="shared" si="56"/>
        <v/>
      </c>
      <c r="G113" s="147" t="str">
        <f t="shared" si="56"/>
        <v/>
      </c>
      <c r="H113" s="147" t="str">
        <f t="shared" si="56"/>
        <v/>
      </c>
      <c r="I113" s="147" t="str">
        <f t="shared" si="56"/>
        <v/>
      </c>
      <c r="J113" s="147" t="str">
        <f t="shared" si="56"/>
        <v/>
      </c>
      <c r="K113" s="147" t="str">
        <f t="shared" si="56"/>
        <v/>
      </c>
      <c r="L113" s="147" t="str">
        <f t="shared" si="56"/>
        <v/>
      </c>
      <c r="M113" s="147" t="str">
        <f t="shared" si="56"/>
        <v/>
      </c>
      <c r="N113" s="147" t="str">
        <f t="shared" si="56"/>
        <v/>
      </c>
      <c r="O113" s="147" t="str">
        <f t="shared" si="56"/>
        <v/>
      </c>
      <c r="P113" s="147" t="str">
        <f t="shared" si="56"/>
        <v/>
      </c>
      <c r="Q113" s="147" t="str">
        <f t="shared" si="57"/>
        <v/>
      </c>
      <c r="R113" s="147" t="str">
        <f t="shared" si="56"/>
        <v/>
      </c>
      <c r="S113" s="147" t="str">
        <f t="shared" si="56"/>
        <v/>
      </c>
      <c r="T113" s="147" t="str">
        <f t="shared" si="56"/>
        <v/>
      </c>
      <c r="U113" s="147" t="str">
        <f t="shared" si="56"/>
        <v/>
      </c>
      <c r="V113" s="147" t="str">
        <f t="shared" si="56"/>
        <v/>
      </c>
      <c r="W113" s="147" t="str">
        <f t="shared" si="58"/>
        <v/>
      </c>
      <c r="X113" s="148">
        <f t="shared" si="59"/>
        <v>-4</v>
      </c>
    </row>
    <row r="114" spans="1:24" ht="18" customHeight="1" x14ac:dyDescent="0.35">
      <c r="A114" s="149">
        <v>5</v>
      </c>
      <c r="B114" s="150" t="str">
        <f t="shared" si="60"/>
        <v/>
      </c>
      <c r="C114" s="150" t="str">
        <f t="shared" si="56"/>
        <v/>
      </c>
      <c r="D114" s="150" t="str">
        <f t="shared" si="56"/>
        <v/>
      </c>
      <c r="E114" s="150" t="str">
        <f t="shared" si="56"/>
        <v/>
      </c>
      <c r="F114" s="150" t="str">
        <f t="shared" si="56"/>
        <v/>
      </c>
      <c r="G114" s="150" t="str">
        <f t="shared" si="56"/>
        <v/>
      </c>
      <c r="H114" s="150" t="str">
        <f t="shared" si="56"/>
        <v/>
      </c>
      <c r="I114" s="150" t="str">
        <f t="shared" si="56"/>
        <v/>
      </c>
      <c r="J114" s="150" t="str">
        <f t="shared" si="56"/>
        <v/>
      </c>
      <c r="K114" s="150" t="str">
        <f t="shared" si="56"/>
        <v/>
      </c>
      <c r="L114" s="150" t="str">
        <f t="shared" si="56"/>
        <v/>
      </c>
      <c r="M114" s="150" t="str">
        <f t="shared" si="56"/>
        <v/>
      </c>
      <c r="N114" s="150" t="str">
        <f t="shared" si="56"/>
        <v/>
      </c>
      <c r="O114" s="150" t="str">
        <f t="shared" si="56"/>
        <v/>
      </c>
      <c r="P114" s="150" t="str">
        <f t="shared" si="56"/>
        <v/>
      </c>
      <c r="Q114" s="150" t="str">
        <f t="shared" si="57"/>
        <v/>
      </c>
      <c r="R114" s="150" t="str">
        <f t="shared" si="56"/>
        <v/>
      </c>
      <c r="S114" s="150" t="str">
        <f t="shared" si="56"/>
        <v/>
      </c>
      <c r="T114" s="150" t="str">
        <f t="shared" si="56"/>
        <v/>
      </c>
      <c r="U114" s="150" t="str">
        <f t="shared" si="56"/>
        <v/>
      </c>
      <c r="V114" s="150" t="str">
        <f t="shared" si="56"/>
        <v/>
      </c>
      <c r="W114" s="150" t="str">
        <f t="shared" si="58"/>
        <v/>
      </c>
      <c r="X114" s="151">
        <f t="shared" si="59"/>
        <v>-4</v>
      </c>
    </row>
    <row r="115" spans="1:24" ht="18" customHeight="1" x14ac:dyDescent="0.35">
      <c r="A115" s="142">
        <v>1</v>
      </c>
      <c r="B115" s="144" t="str">
        <f t="shared" si="60"/>
        <v/>
      </c>
      <c r="C115" s="144" t="str">
        <f t="shared" si="56"/>
        <v/>
      </c>
      <c r="D115" s="144" t="str">
        <f t="shared" si="56"/>
        <v/>
      </c>
      <c r="E115" s="144" t="str">
        <f t="shared" si="56"/>
        <v>HĐTN-Đ.Hoàng</v>
      </c>
      <c r="F115" s="144" t="str">
        <f t="shared" si="56"/>
        <v/>
      </c>
      <c r="G115" s="144" t="str">
        <f t="shared" si="56"/>
        <v/>
      </c>
      <c r="H115" s="144" t="str">
        <f t="shared" si="56"/>
        <v/>
      </c>
      <c r="I115" s="144" t="str">
        <f t="shared" si="56"/>
        <v/>
      </c>
      <c r="J115" s="144" t="str">
        <f t="shared" si="56"/>
        <v/>
      </c>
      <c r="K115" s="144" t="str">
        <f t="shared" si="56"/>
        <v/>
      </c>
      <c r="L115" s="144" t="str">
        <f t="shared" si="56"/>
        <v/>
      </c>
      <c r="M115" s="144" t="str">
        <f t="shared" si="56"/>
        <v/>
      </c>
      <c r="N115" s="144" t="str">
        <f t="shared" si="56"/>
        <v/>
      </c>
      <c r="O115" s="144" t="str">
        <f t="shared" si="56"/>
        <v/>
      </c>
      <c r="P115" s="144" t="str">
        <f t="shared" si="56"/>
        <v/>
      </c>
      <c r="Q115" s="144" t="str">
        <f t="shared" si="57"/>
        <v/>
      </c>
      <c r="R115" s="144" t="str">
        <f t="shared" si="56"/>
        <v/>
      </c>
      <c r="S115" s="144" t="str">
        <f t="shared" si="56"/>
        <v/>
      </c>
      <c r="T115" s="144" t="str">
        <f t="shared" si="56"/>
        <v/>
      </c>
      <c r="U115" s="144" t="str">
        <f t="shared" si="56"/>
        <v/>
      </c>
      <c r="V115" s="144" t="str">
        <f t="shared" si="56"/>
        <v/>
      </c>
      <c r="W115" s="144" t="str">
        <f t="shared" si="58"/>
        <v/>
      </c>
      <c r="X115" s="145">
        <f t="shared" si="59"/>
        <v>-3</v>
      </c>
    </row>
    <row r="116" spans="1:24" ht="18" customHeight="1" x14ac:dyDescent="0.35">
      <c r="A116" s="146">
        <v>2</v>
      </c>
      <c r="B116" s="147" t="str">
        <f t="shared" si="60"/>
        <v/>
      </c>
      <c r="C116" s="147" t="str">
        <f t="shared" si="56"/>
        <v/>
      </c>
      <c r="D116" s="147" t="str">
        <f t="shared" si="56"/>
        <v/>
      </c>
      <c r="E116" s="147" t="str">
        <f t="shared" si="56"/>
        <v/>
      </c>
      <c r="F116" s="147" t="str">
        <f t="shared" si="56"/>
        <v/>
      </c>
      <c r="G116" s="147" t="str">
        <f t="shared" si="56"/>
        <v/>
      </c>
      <c r="H116" s="147" t="str">
        <f t="shared" si="56"/>
        <v/>
      </c>
      <c r="I116" s="147" t="str">
        <f t="shared" si="56"/>
        <v/>
      </c>
      <c r="J116" s="147" t="str">
        <f t="shared" si="56"/>
        <v/>
      </c>
      <c r="K116" s="147" t="str">
        <f t="shared" si="56"/>
        <v/>
      </c>
      <c r="L116" s="147" t="str">
        <f t="shared" si="56"/>
        <v/>
      </c>
      <c r="M116" s="147" t="str">
        <f t="shared" si="56"/>
        <v/>
      </c>
      <c r="N116" s="147" t="str">
        <f t="shared" si="56"/>
        <v/>
      </c>
      <c r="O116" s="147" t="str">
        <f t="shared" si="56"/>
        <v/>
      </c>
      <c r="P116" s="147" t="str">
        <f t="shared" si="56"/>
        <v/>
      </c>
      <c r="Q116" s="147" t="str">
        <f t="shared" si="57"/>
        <v/>
      </c>
      <c r="R116" s="147" t="str">
        <f t="shared" si="56"/>
        <v/>
      </c>
      <c r="S116" s="147" t="str">
        <f t="shared" si="56"/>
        <v/>
      </c>
      <c r="T116" s="147" t="str">
        <f t="shared" si="56"/>
        <v/>
      </c>
      <c r="U116" s="147" t="str">
        <f t="shared" si="56"/>
        <v/>
      </c>
      <c r="V116" s="147" t="str">
        <f t="shared" si="56"/>
        <v/>
      </c>
      <c r="W116" s="147" t="str">
        <f t="shared" si="58"/>
        <v/>
      </c>
      <c r="X116" s="148">
        <f t="shared" si="59"/>
        <v>-4</v>
      </c>
    </row>
    <row r="117" spans="1:24" ht="18" customHeight="1" x14ac:dyDescent="0.35">
      <c r="A117" s="7" t="s">
        <v>92</v>
      </c>
      <c r="B117" s="147" t="str">
        <f t="shared" si="60"/>
        <v/>
      </c>
      <c r="C117" s="147" t="str">
        <f t="shared" si="56"/>
        <v>Hóa-Đ.Nga</v>
      </c>
      <c r="D117" s="147" t="str">
        <f t="shared" si="56"/>
        <v/>
      </c>
      <c r="E117" s="147" t="str">
        <f t="shared" si="56"/>
        <v/>
      </c>
      <c r="F117" s="147" t="str">
        <f t="shared" si="56"/>
        <v/>
      </c>
      <c r="G117" s="147" t="str">
        <f t="shared" si="56"/>
        <v/>
      </c>
      <c r="H117" s="147" t="str">
        <f t="shared" si="56"/>
        <v/>
      </c>
      <c r="I117" s="147" t="str">
        <f t="shared" si="56"/>
        <v/>
      </c>
      <c r="J117" s="147" t="str">
        <f t="shared" si="56"/>
        <v/>
      </c>
      <c r="K117" s="147" t="str">
        <f t="shared" si="56"/>
        <v/>
      </c>
      <c r="L117" s="147" t="str">
        <f t="shared" si="56"/>
        <v/>
      </c>
      <c r="M117" s="147" t="str">
        <f t="shared" si="56"/>
        <v/>
      </c>
      <c r="N117" s="147" t="str">
        <f t="shared" si="56"/>
        <v/>
      </c>
      <c r="O117" s="147" t="str">
        <f t="shared" si="56"/>
        <v/>
      </c>
      <c r="P117" s="147" t="str">
        <f t="shared" si="56"/>
        <v/>
      </c>
      <c r="Q117" s="147" t="str">
        <f t="shared" si="57"/>
        <v/>
      </c>
      <c r="R117" s="147" t="str">
        <f t="shared" si="56"/>
        <v/>
      </c>
      <c r="S117" s="147" t="str">
        <f t="shared" si="56"/>
        <v/>
      </c>
      <c r="T117" s="147" t="str">
        <f t="shared" si="56"/>
        <v/>
      </c>
      <c r="U117" s="147" t="str">
        <f t="shared" si="56"/>
        <v/>
      </c>
      <c r="V117" s="147" t="str">
        <f t="shared" si="56"/>
        <v/>
      </c>
      <c r="W117" s="147" t="str">
        <f t="shared" si="58"/>
        <v/>
      </c>
      <c r="X117" s="148">
        <f t="shared" si="59"/>
        <v>-3</v>
      </c>
    </row>
    <row r="118" spans="1:24" ht="18" customHeight="1" x14ac:dyDescent="0.35">
      <c r="A118" s="146">
        <v>4</v>
      </c>
      <c r="B118" s="147" t="str">
        <f t="shared" si="60"/>
        <v/>
      </c>
      <c r="C118" s="147" t="str">
        <f t="shared" si="56"/>
        <v>Hóa-Đ.Nga</v>
      </c>
      <c r="D118" s="147" t="str">
        <f t="shared" si="56"/>
        <v/>
      </c>
      <c r="E118" s="147" t="str">
        <f t="shared" si="56"/>
        <v/>
      </c>
      <c r="F118" s="147" t="str">
        <f t="shared" si="56"/>
        <v/>
      </c>
      <c r="G118" s="147" t="str">
        <f t="shared" si="56"/>
        <v/>
      </c>
      <c r="H118" s="147" t="str">
        <f t="shared" si="56"/>
        <v/>
      </c>
      <c r="I118" s="147" t="str">
        <f t="shared" si="56"/>
        <v/>
      </c>
      <c r="J118" s="147" t="str">
        <f t="shared" si="56"/>
        <v/>
      </c>
      <c r="K118" s="147" t="str">
        <f t="shared" si="56"/>
        <v/>
      </c>
      <c r="L118" s="147" t="str">
        <f t="shared" si="56"/>
        <v/>
      </c>
      <c r="M118" s="147" t="str">
        <f t="shared" si="56"/>
        <v/>
      </c>
      <c r="N118" s="147" t="str">
        <f t="shared" si="56"/>
        <v/>
      </c>
      <c r="O118" s="147" t="str">
        <f t="shared" si="56"/>
        <v/>
      </c>
      <c r="P118" s="147" t="str">
        <f t="shared" si="56"/>
        <v/>
      </c>
      <c r="Q118" s="147" t="str">
        <f t="shared" si="57"/>
        <v/>
      </c>
      <c r="R118" s="147" t="str">
        <f t="shared" si="56"/>
        <v/>
      </c>
      <c r="S118" s="147" t="str">
        <f t="shared" si="56"/>
        <v/>
      </c>
      <c r="T118" s="147" t="str">
        <f t="shared" si="56"/>
        <v/>
      </c>
      <c r="U118" s="147" t="str">
        <f t="shared" si="56"/>
        <v/>
      </c>
      <c r="V118" s="147" t="str">
        <f t="shared" si="56"/>
        <v/>
      </c>
      <c r="W118" s="147" t="str">
        <f t="shared" si="58"/>
        <v/>
      </c>
      <c r="X118" s="148">
        <f t="shared" si="59"/>
        <v>-3</v>
      </c>
    </row>
    <row r="119" spans="1:24" ht="18" customHeight="1" x14ac:dyDescent="0.35">
      <c r="A119" s="149">
        <v>5</v>
      </c>
      <c r="B119" s="150" t="str">
        <f t="shared" si="60"/>
        <v/>
      </c>
      <c r="C119" s="150" t="str">
        <f t="shared" si="56"/>
        <v/>
      </c>
      <c r="D119" s="150" t="str">
        <f t="shared" si="56"/>
        <v>Hóa-Đ.Nga</v>
      </c>
      <c r="E119" s="150" t="str">
        <f t="shared" si="56"/>
        <v/>
      </c>
      <c r="F119" s="150" t="str">
        <f t="shared" si="56"/>
        <v/>
      </c>
      <c r="G119" s="150" t="str">
        <f t="shared" ref="G119:V134" si="62">IF(OR(G20="HĐTN-Đ.Nga",G20="HĐTN-Ly",G20="HĐTN-Giang",G20="HĐTN-Đ.Hoàng",G20="Hóa-Đ.Hoàng",G20="Hóa-Yloan",G20="Hóa-Giang",G20="Hóa-Ly",G20="Hóa-Đ.Nga"),G20,"")</f>
        <v/>
      </c>
      <c r="H119" s="150" t="str">
        <f t="shared" si="62"/>
        <v/>
      </c>
      <c r="I119" s="150" t="str">
        <f t="shared" si="62"/>
        <v/>
      </c>
      <c r="J119" s="150" t="str">
        <f t="shared" si="62"/>
        <v/>
      </c>
      <c r="K119" s="150" t="str">
        <f t="shared" si="62"/>
        <v/>
      </c>
      <c r="L119" s="150" t="str">
        <f t="shared" si="62"/>
        <v/>
      </c>
      <c r="M119" s="150" t="str">
        <f t="shared" si="62"/>
        <v/>
      </c>
      <c r="N119" s="150" t="str">
        <f t="shared" si="62"/>
        <v/>
      </c>
      <c r="O119" s="150" t="str">
        <f t="shared" si="62"/>
        <v/>
      </c>
      <c r="P119" s="150" t="str">
        <f t="shared" si="62"/>
        <v/>
      </c>
      <c r="Q119" s="150" t="str">
        <f t="shared" ref="Q119" si="63">IF(OR(Q20="HĐTN-Đ.Nga",Q20="HĐTN-Ly",Q20="HĐTN-Giang",Q20="HĐTN-Đ.Hoàng",Q20="Hóa-Đ.Hoàng",Q20="Hóa-Yloan",Q20="Hóa-Giang",Q20="Hóa-Ly",Q20="Hóa-Đ.Nga"),Q20,"")</f>
        <v/>
      </c>
      <c r="R119" s="150" t="str">
        <f t="shared" si="62"/>
        <v/>
      </c>
      <c r="S119" s="150" t="str">
        <f t="shared" si="62"/>
        <v/>
      </c>
      <c r="T119" s="150" t="str">
        <f t="shared" si="62"/>
        <v/>
      </c>
      <c r="U119" s="150" t="str">
        <f t="shared" si="62"/>
        <v/>
      </c>
      <c r="V119" s="150" t="str">
        <f t="shared" si="62"/>
        <v/>
      </c>
      <c r="W119" s="150" t="str">
        <f t="shared" si="58"/>
        <v/>
      </c>
      <c r="X119" s="151">
        <f t="shared" si="59"/>
        <v>-3</v>
      </c>
    </row>
    <row r="120" spans="1:24" ht="18" customHeight="1" x14ac:dyDescent="0.35">
      <c r="A120" s="142">
        <v>1</v>
      </c>
      <c r="B120" s="144" t="str">
        <f t="shared" si="60"/>
        <v/>
      </c>
      <c r="C120" s="144" t="str">
        <f t="shared" si="60"/>
        <v/>
      </c>
      <c r="D120" s="144" t="str">
        <f t="shared" si="60"/>
        <v/>
      </c>
      <c r="E120" s="144" t="str">
        <f t="shared" si="60"/>
        <v/>
      </c>
      <c r="F120" s="144" t="str">
        <f t="shared" si="60"/>
        <v/>
      </c>
      <c r="G120" s="144" t="str">
        <f t="shared" si="60"/>
        <v/>
      </c>
      <c r="H120" s="144" t="str">
        <f t="shared" si="60"/>
        <v/>
      </c>
      <c r="I120" s="144" t="str">
        <f t="shared" si="60"/>
        <v/>
      </c>
      <c r="J120" s="144" t="str">
        <f t="shared" si="60"/>
        <v>HĐTN-Giang</v>
      </c>
      <c r="K120" s="144" t="str">
        <f t="shared" si="60"/>
        <v>HĐTN-Ly</v>
      </c>
      <c r="L120" s="144" t="str">
        <f t="shared" si="60"/>
        <v/>
      </c>
      <c r="M120" s="144" t="str">
        <f t="shared" si="60"/>
        <v/>
      </c>
      <c r="N120" s="144" t="str">
        <f t="shared" si="60"/>
        <v/>
      </c>
      <c r="O120" s="144" t="str">
        <f t="shared" si="62"/>
        <v/>
      </c>
      <c r="P120" s="144" t="str">
        <f t="shared" si="60"/>
        <v/>
      </c>
      <c r="Q120" s="144" t="str">
        <f t="shared" ref="Q120" si="64">IF(OR(Q21="HĐTN-Đ.Nga",Q21="HĐTN-Ly",Q21="HĐTN-Giang",Q21="HĐTN-Đ.Hoàng",Q21="Hóa-Đ.Hoàng",Q21="Hóa-Yloan",Q21="Hóa-Giang",Q21="Hóa-Ly",Q21="Hóa-Đ.Nga"),Q21,"")</f>
        <v/>
      </c>
      <c r="R120" s="144" t="str">
        <f t="shared" si="60"/>
        <v/>
      </c>
      <c r="S120" s="144" t="str">
        <f t="shared" si="60"/>
        <v/>
      </c>
      <c r="T120" s="144" t="str">
        <f t="shared" si="62"/>
        <v/>
      </c>
      <c r="U120" s="144" t="str">
        <f t="shared" si="62"/>
        <v/>
      </c>
      <c r="V120" s="144" t="str">
        <f t="shared" si="62"/>
        <v/>
      </c>
      <c r="W120" s="144" t="str">
        <f t="shared" si="58"/>
        <v/>
      </c>
      <c r="X120" s="145">
        <f t="shared" si="59"/>
        <v>-2</v>
      </c>
    </row>
    <row r="121" spans="1:24" ht="18" customHeight="1" x14ac:dyDescent="0.35">
      <c r="A121" s="146">
        <v>2</v>
      </c>
      <c r="B121" s="147" t="str">
        <f t="shared" si="60"/>
        <v/>
      </c>
      <c r="C121" s="147" t="str">
        <f t="shared" si="60"/>
        <v/>
      </c>
      <c r="D121" s="147" t="str">
        <f t="shared" si="60"/>
        <v/>
      </c>
      <c r="E121" s="147" t="str">
        <f t="shared" si="60"/>
        <v/>
      </c>
      <c r="F121" s="147" t="str">
        <f t="shared" si="60"/>
        <v/>
      </c>
      <c r="G121" s="147" t="str">
        <f t="shared" si="60"/>
        <v/>
      </c>
      <c r="H121" s="147" t="str">
        <f t="shared" si="60"/>
        <v/>
      </c>
      <c r="I121" s="147" t="str">
        <f t="shared" si="60"/>
        <v/>
      </c>
      <c r="J121" s="147" t="str">
        <f t="shared" si="60"/>
        <v>HĐTN-Giang</v>
      </c>
      <c r="K121" s="147" t="str">
        <f t="shared" si="60"/>
        <v>HĐTN-Ly</v>
      </c>
      <c r="L121" s="147" t="str">
        <f t="shared" si="60"/>
        <v/>
      </c>
      <c r="M121" s="147" t="str">
        <f t="shared" si="60"/>
        <v/>
      </c>
      <c r="N121" s="147" t="str">
        <f t="shared" si="60"/>
        <v/>
      </c>
      <c r="O121" s="147" t="str">
        <f t="shared" si="62"/>
        <v/>
      </c>
      <c r="P121" s="147" t="str">
        <f t="shared" si="60"/>
        <v/>
      </c>
      <c r="Q121" s="147" t="str">
        <f t="shared" ref="Q121" si="65">IF(OR(Q22="HĐTN-Đ.Nga",Q22="HĐTN-Ly",Q22="HĐTN-Giang",Q22="HĐTN-Đ.Hoàng",Q22="Hóa-Đ.Hoàng",Q22="Hóa-Yloan",Q22="Hóa-Giang",Q22="Hóa-Ly",Q22="Hóa-Đ.Nga"),Q22,"")</f>
        <v/>
      </c>
      <c r="R121" s="147" t="str">
        <f t="shared" si="60"/>
        <v/>
      </c>
      <c r="S121" s="147" t="str">
        <f t="shared" si="60"/>
        <v/>
      </c>
      <c r="T121" s="147" t="str">
        <f t="shared" si="62"/>
        <v/>
      </c>
      <c r="U121" s="147" t="str">
        <f t="shared" si="62"/>
        <v/>
      </c>
      <c r="V121" s="147" t="str">
        <f t="shared" si="62"/>
        <v/>
      </c>
      <c r="W121" s="147" t="str">
        <f t="shared" si="58"/>
        <v/>
      </c>
      <c r="X121" s="148">
        <f t="shared" si="59"/>
        <v>-2</v>
      </c>
    </row>
    <row r="122" spans="1:24" ht="18" customHeight="1" x14ac:dyDescent="0.35">
      <c r="A122" s="7" t="s">
        <v>93</v>
      </c>
      <c r="B122" s="147" t="str">
        <f t="shared" ref="B122:V134" si="66">IF(OR(B23="HĐTN-Đ.Nga",B23="HĐTN-Ly",B23="HĐTN-Giang",B23="HĐTN-Đ.Hoàng",B23="Hóa-Đ.Hoàng",B23="Hóa-Yloan",B23="Hóa-Giang",B23="Hóa-Ly",B23="Hóa-Đ.Nga"),B23,"")</f>
        <v/>
      </c>
      <c r="C122" s="147" t="str">
        <f t="shared" si="66"/>
        <v/>
      </c>
      <c r="D122" s="147" t="str">
        <f t="shared" si="66"/>
        <v>HĐTN-Đ.Nga</v>
      </c>
      <c r="E122" s="147" t="str">
        <f t="shared" si="66"/>
        <v>Hóa-Ly</v>
      </c>
      <c r="F122" s="147" t="str">
        <f t="shared" si="66"/>
        <v/>
      </c>
      <c r="G122" s="147" t="str">
        <f t="shared" si="66"/>
        <v/>
      </c>
      <c r="H122" s="147" t="str">
        <f t="shared" si="66"/>
        <v/>
      </c>
      <c r="I122" s="147" t="str">
        <f t="shared" si="66"/>
        <v/>
      </c>
      <c r="J122" s="147" t="str">
        <f t="shared" si="66"/>
        <v/>
      </c>
      <c r="K122" s="147" t="str">
        <f t="shared" si="66"/>
        <v/>
      </c>
      <c r="L122" s="147" t="str">
        <f t="shared" si="66"/>
        <v/>
      </c>
      <c r="M122" s="147" t="str">
        <f t="shared" si="66"/>
        <v/>
      </c>
      <c r="N122" s="147" t="str">
        <f t="shared" si="66"/>
        <v/>
      </c>
      <c r="O122" s="147" t="str">
        <f t="shared" si="62"/>
        <v/>
      </c>
      <c r="P122" s="147" t="str">
        <f t="shared" si="66"/>
        <v>Hóa-Giang</v>
      </c>
      <c r="Q122" s="147" t="str">
        <f t="shared" ref="Q122" si="67">IF(OR(Q23="HĐTN-Đ.Nga",Q23="HĐTN-Ly",Q23="HĐTN-Giang",Q23="HĐTN-Đ.Hoàng",Q23="Hóa-Đ.Hoàng",Q23="Hóa-Yloan",Q23="Hóa-Giang",Q23="Hóa-Ly",Q23="Hóa-Đ.Nga"),Q23,"")</f>
        <v/>
      </c>
      <c r="R122" s="147" t="str">
        <f t="shared" si="66"/>
        <v/>
      </c>
      <c r="S122" s="147" t="str">
        <f t="shared" si="66"/>
        <v/>
      </c>
      <c r="T122" s="147" t="str">
        <f t="shared" si="66"/>
        <v/>
      </c>
      <c r="U122" s="147" t="str">
        <f t="shared" si="62"/>
        <v/>
      </c>
      <c r="V122" s="147" t="str">
        <f t="shared" si="66"/>
        <v/>
      </c>
      <c r="W122" s="147" t="str">
        <f t="shared" si="58"/>
        <v/>
      </c>
      <c r="X122" s="148">
        <f t="shared" si="59"/>
        <v>-1</v>
      </c>
    </row>
    <row r="123" spans="1:24" ht="18" customHeight="1" x14ac:dyDescent="0.35">
      <c r="A123" s="146">
        <v>4</v>
      </c>
      <c r="B123" s="147" t="str">
        <f t="shared" si="66"/>
        <v>Hóa-Ly</v>
      </c>
      <c r="C123" s="147" t="str">
        <f t="shared" si="66"/>
        <v/>
      </c>
      <c r="D123" s="147" t="str">
        <f t="shared" si="66"/>
        <v/>
      </c>
      <c r="E123" s="147" t="str">
        <f t="shared" si="66"/>
        <v>HĐTN-Đ.Hoàng</v>
      </c>
      <c r="F123" s="147" t="str">
        <f t="shared" si="66"/>
        <v/>
      </c>
      <c r="G123" s="147" t="str">
        <f t="shared" si="66"/>
        <v/>
      </c>
      <c r="H123" s="147" t="str">
        <f t="shared" si="66"/>
        <v/>
      </c>
      <c r="I123" s="147" t="str">
        <f t="shared" si="66"/>
        <v>Hóa-Đ.Nga</v>
      </c>
      <c r="J123" s="147" t="str">
        <f t="shared" si="66"/>
        <v/>
      </c>
      <c r="K123" s="147" t="str">
        <f t="shared" si="66"/>
        <v/>
      </c>
      <c r="L123" s="147" t="str">
        <f t="shared" si="66"/>
        <v/>
      </c>
      <c r="M123" s="147" t="str">
        <f t="shared" si="66"/>
        <v/>
      </c>
      <c r="N123" s="147" t="str">
        <f t="shared" si="66"/>
        <v/>
      </c>
      <c r="O123" s="147" t="str">
        <f t="shared" si="62"/>
        <v/>
      </c>
      <c r="P123" s="147" t="str">
        <f t="shared" si="66"/>
        <v>Hóa-Giang</v>
      </c>
      <c r="Q123" s="147" t="str">
        <f t="shared" ref="Q123" si="68">IF(OR(Q24="HĐTN-Đ.Nga",Q24="HĐTN-Ly",Q24="HĐTN-Giang",Q24="HĐTN-Đ.Hoàng",Q24="Hóa-Đ.Hoàng",Q24="Hóa-Yloan",Q24="Hóa-Giang",Q24="Hóa-Ly",Q24="Hóa-Đ.Nga"),Q24,"")</f>
        <v/>
      </c>
      <c r="R123" s="147" t="str">
        <f t="shared" si="66"/>
        <v/>
      </c>
      <c r="S123" s="147" t="str">
        <f t="shared" si="66"/>
        <v/>
      </c>
      <c r="T123" s="147" t="str">
        <f t="shared" si="66"/>
        <v/>
      </c>
      <c r="U123" s="147" t="str">
        <f t="shared" si="62"/>
        <v/>
      </c>
      <c r="V123" s="147" t="str">
        <f t="shared" si="66"/>
        <v/>
      </c>
      <c r="W123" s="147" t="str">
        <f t="shared" si="58"/>
        <v/>
      </c>
      <c r="X123" s="148" t="str">
        <f t="shared" si="59"/>
        <v/>
      </c>
    </row>
    <row r="124" spans="1:24" ht="18" customHeight="1" x14ac:dyDescent="0.35">
      <c r="A124" s="149">
        <v>5</v>
      </c>
      <c r="B124" s="150" t="str">
        <f t="shared" si="66"/>
        <v>Hóa-Ly</v>
      </c>
      <c r="C124" s="150" t="str">
        <f t="shared" si="66"/>
        <v/>
      </c>
      <c r="D124" s="150" t="str">
        <f t="shared" si="66"/>
        <v/>
      </c>
      <c r="E124" s="150" t="str">
        <f t="shared" si="66"/>
        <v>HĐTN-Đ.Hoàng</v>
      </c>
      <c r="F124" s="150" t="str">
        <f t="shared" si="66"/>
        <v/>
      </c>
      <c r="G124" s="150" t="str">
        <f t="shared" si="66"/>
        <v/>
      </c>
      <c r="H124" s="150" t="str">
        <f t="shared" si="66"/>
        <v/>
      </c>
      <c r="I124" s="150" t="str">
        <f t="shared" si="66"/>
        <v>Hóa-Đ.Nga</v>
      </c>
      <c r="J124" s="150" t="str">
        <f t="shared" si="66"/>
        <v/>
      </c>
      <c r="K124" s="150" t="str">
        <f t="shared" si="66"/>
        <v/>
      </c>
      <c r="L124" s="150" t="str">
        <f t="shared" si="66"/>
        <v/>
      </c>
      <c r="M124" s="150" t="str">
        <f t="shared" si="66"/>
        <v/>
      </c>
      <c r="N124" s="150" t="str">
        <f t="shared" si="66"/>
        <v/>
      </c>
      <c r="O124" s="150" t="str">
        <f t="shared" si="62"/>
        <v/>
      </c>
      <c r="P124" s="150" t="str">
        <f t="shared" si="66"/>
        <v/>
      </c>
      <c r="Q124" s="150" t="str">
        <f t="shared" ref="Q124" si="69">IF(OR(Q25="HĐTN-Đ.Nga",Q25="HĐTN-Ly",Q25="HĐTN-Giang",Q25="HĐTN-Đ.Hoàng",Q25="Hóa-Đ.Hoàng",Q25="Hóa-Yloan",Q25="Hóa-Giang",Q25="Hóa-Ly",Q25="Hóa-Đ.Nga"),Q25,"")</f>
        <v/>
      </c>
      <c r="R124" s="150" t="str">
        <f t="shared" si="66"/>
        <v/>
      </c>
      <c r="S124" s="150" t="str">
        <f t="shared" si="66"/>
        <v/>
      </c>
      <c r="T124" s="150" t="str">
        <f t="shared" si="66"/>
        <v/>
      </c>
      <c r="U124" s="150" t="str">
        <f t="shared" si="62"/>
        <v/>
      </c>
      <c r="V124" s="150" t="str">
        <f t="shared" si="66"/>
        <v/>
      </c>
      <c r="W124" s="150" t="str">
        <f t="shared" si="58"/>
        <v/>
      </c>
      <c r="X124" s="151">
        <f t="shared" si="59"/>
        <v>-1</v>
      </c>
    </row>
    <row r="125" spans="1:24" ht="18" customHeight="1" x14ac:dyDescent="0.35">
      <c r="A125" s="142">
        <v>1</v>
      </c>
      <c r="B125" s="144" t="str">
        <f t="shared" si="66"/>
        <v/>
      </c>
      <c r="C125" s="144" t="str">
        <f t="shared" si="66"/>
        <v/>
      </c>
      <c r="D125" s="144" t="str">
        <f t="shared" si="66"/>
        <v/>
      </c>
      <c r="E125" s="144" t="str">
        <f t="shared" si="66"/>
        <v/>
      </c>
      <c r="F125" s="144" t="str">
        <f t="shared" si="66"/>
        <v/>
      </c>
      <c r="G125" s="144" t="str">
        <f t="shared" si="66"/>
        <v/>
      </c>
      <c r="H125" s="144" t="str">
        <f t="shared" si="66"/>
        <v/>
      </c>
      <c r="I125" s="144" t="str">
        <f t="shared" si="66"/>
        <v/>
      </c>
      <c r="J125" s="144" t="str">
        <f t="shared" si="66"/>
        <v/>
      </c>
      <c r="K125" s="144" t="str">
        <f t="shared" si="66"/>
        <v/>
      </c>
      <c r="L125" s="144" t="str">
        <f t="shared" si="66"/>
        <v/>
      </c>
      <c r="M125" s="144" t="str">
        <f t="shared" si="66"/>
        <v/>
      </c>
      <c r="N125" s="144" t="str">
        <f t="shared" si="66"/>
        <v/>
      </c>
      <c r="O125" s="144" t="str">
        <f t="shared" si="62"/>
        <v/>
      </c>
      <c r="P125" s="144" t="str">
        <f t="shared" si="66"/>
        <v>Hóa-Giang</v>
      </c>
      <c r="Q125" s="144" t="str">
        <f t="shared" ref="Q125" si="70">IF(OR(Q26="HĐTN-Đ.Nga",Q26="HĐTN-Ly",Q26="HĐTN-Giang",Q26="HĐTN-Đ.Hoàng",Q26="Hóa-Đ.Hoàng",Q26="Hóa-Yloan",Q26="Hóa-Giang",Q26="Hóa-Ly",Q26="Hóa-Đ.Nga"),Q26,"")</f>
        <v/>
      </c>
      <c r="R125" s="144" t="str">
        <f t="shared" si="66"/>
        <v/>
      </c>
      <c r="S125" s="144" t="str">
        <f t="shared" si="66"/>
        <v/>
      </c>
      <c r="T125" s="144" t="str">
        <f t="shared" si="66"/>
        <v/>
      </c>
      <c r="U125" s="144" t="str">
        <f t="shared" si="62"/>
        <v/>
      </c>
      <c r="V125" s="144" t="str">
        <f t="shared" si="66"/>
        <v/>
      </c>
      <c r="W125" s="144" t="str">
        <f t="shared" si="58"/>
        <v/>
      </c>
      <c r="X125" s="145">
        <f t="shared" si="59"/>
        <v>-3</v>
      </c>
    </row>
    <row r="126" spans="1:24" ht="18" customHeight="1" x14ac:dyDescent="0.35">
      <c r="A126" s="146">
        <v>2</v>
      </c>
      <c r="B126" s="147" t="str">
        <f t="shared" si="66"/>
        <v/>
      </c>
      <c r="C126" s="147" t="str">
        <f t="shared" si="66"/>
        <v/>
      </c>
      <c r="D126" s="147" t="str">
        <f t="shared" si="66"/>
        <v/>
      </c>
      <c r="E126" s="147" t="str">
        <f t="shared" si="66"/>
        <v/>
      </c>
      <c r="F126" s="147" t="str">
        <f t="shared" si="66"/>
        <v/>
      </c>
      <c r="G126" s="147" t="str">
        <f t="shared" si="66"/>
        <v/>
      </c>
      <c r="H126" s="147" t="str">
        <f t="shared" si="66"/>
        <v/>
      </c>
      <c r="I126" s="147" t="str">
        <f t="shared" si="66"/>
        <v/>
      </c>
      <c r="J126" s="147" t="str">
        <f t="shared" si="66"/>
        <v/>
      </c>
      <c r="K126" s="147" t="str">
        <f t="shared" si="66"/>
        <v/>
      </c>
      <c r="L126" s="147" t="str">
        <f t="shared" si="66"/>
        <v/>
      </c>
      <c r="M126" s="147" t="str">
        <f t="shared" si="66"/>
        <v/>
      </c>
      <c r="N126" s="147" t="str">
        <f t="shared" si="66"/>
        <v/>
      </c>
      <c r="O126" s="147" t="str">
        <f t="shared" si="62"/>
        <v/>
      </c>
      <c r="P126" s="147" t="str">
        <f t="shared" si="66"/>
        <v>Hóa-Giang</v>
      </c>
      <c r="Q126" s="147" t="str">
        <f t="shared" ref="Q126" si="71">IF(OR(Q27="HĐTN-Đ.Nga",Q27="HĐTN-Ly",Q27="HĐTN-Giang",Q27="HĐTN-Đ.Hoàng",Q27="Hóa-Đ.Hoàng",Q27="Hóa-Yloan",Q27="Hóa-Giang",Q27="Hóa-Ly",Q27="Hóa-Đ.Nga"),Q27,"")</f>
        <v/>
      </c>
      <c r="R126" s="147" t="str">
        <f t="shared" si="66"/>
        <v/>
      </c>
      <c r="S126" s="147" t="str">
        <f t="shared" si="66"/>
        <v/>
      </c>
      <c r="T126" s="147" t="str">
        <f t="shared" si="66"/>
        <v/>
      </c>
      <c r="U126" s="147" t="str">
        <f t="shared" si="62"/>
        <v/>
      </c>
      <c r="V126" s="147" t="str">
        <f t="shared" si="66"/>
        <v/>
      </c>
      <c r="W126" s="147" t="str">
        <f t="shared" si="58"/>
        <v/>
      </c>
      <c r="X126" s="148">
        <f t="shared" si="59"/>
        <v>-3</v>
      </c>
    </row>
    <row r="127" spans="1:24" ht="18" customHeight="1" x14ac:dyDescent="0.35">
      <c r="A127" s="152" t="s">
        <v>86</v>
      </c>
      <c r="B127" s="147" t="str">
        <f t="shared" si="66"/>
        <v/>
      </c>
      <c r="C127" s="147" t="str">
        <f t="shared" si="66"/>
        <v/>
      </c>
      <c r="D127" s="147" t="str">
        <f t="shared" si="66"/>
        <v/>
      </c>
      <c r="E127" s="147" t="str">
        <f t="shared" si="66"/>
        <v/>
      </c>
      <c r="F127" s="147" t="str">
        <f t="shared" si="66"/>
        <v/>
      </c>
      <c r="G127" s="147" t="str">
        <f t="shared" si="66"/>
        <v/>
      </c>
      <c r="H127" s="147" t="str">
        <f t="shared" si="66"/>
        <v/>
      </c>
      <c r="I127" s="147" t="str">
        <f t="shared" si="66"/>
        <v/>
      </c>
      <c r="J127" s="147" t="str">
        <f t="shared" si="66"/>
        <v>Hóa-Giang</v>
      </c>
      <c r="K127" s="147" t="str">
        <f t="shared" si="66"/>
        <v/>
      </c>
      <c r="L127" s="147" t="str">
        <f t="shared" si="66"/>
        <v/>
      </c>
      <c r="M127" s="147" t="str">
        <f t="shared" si="66"/>
        <v/>
      </c>
      <c r="N127" s="147" t="str">
        <f t="shared" si="66"/>
        <v/>
      </c>
      <c r="O127" s="147" t="str">
        <f t="shared" si="62"/>
        <v/>
      </c>
      <c r="P127" s="147" t="str">
        <f t="shared" si="66"/>
        <v/>
      </c>
      <c r="Q127" s="147" t="str">
        <f t="shared" ref="Q127" si="72">IF(OR(Q28="HĐTN-Đ.Nga",Q28="HĐTN-Ly",Q28="HĐTN-Giang",Q28="HĐTN-Đ.Hoàng",Q28="Hóa-Đ.Hoàng",Q28="Hóa-Yloan",Q28="Hóa-Giang",Q28="Hóa-Ly",Q28="Hóa-Đ.Nga"),Q28,"")</f>
        <v/>
      </c>
      <c r="R127" s="147" t="str">
        <f t="shared" si="66"/>
        <v/>
      </c>
      <c r="S127" s="147" t="str">
        <f t="shared" si="66"/>
        <v/>
      </c>
      <c r="T127" s="147" t="str">
        <f t="shared" si="66"/>
        <v/>
      </c>
      <c r="U127" s="147" t="str">
        <f t="shared" si="62"/>
        <v/>
      </c>
      <c r="V127" s="147" t="str">
        <f t="shared" si="66"/>
        <v/>
      </c>
      <c r="W127" s="147" t="str">
        <f t="shared" si="58"/>
        <v/>
      </c>
      <c r="X127" s="148">
        <f t="shared" si="59"/>
        <v>-3</v>
      </c>
    </row>
    <row r="128" spans="1:24" ht="18" customHeight="1" x14ac:dyDescent="0.35">
      <c r="A128" s="146">
        <v>4</v>
      </c>
      <c r="B128" s="147" t="str">
        <f t="shared" si="66"/>
        <v/>
      </c>
      <c r="C128" s="147" t="str">
        <f t="shared" si="66"/>
        <v/>
      </c>
      <c r="D128" s="147" t="str">
        <f t="shared" si="66"/>
        <v/>
      </c>
      <c r="E128" s="147" t="str">
        <f t="shared" si="66"/>
        <v/>
      </c>
      <c r="F128" s="147" t="str">
        <f t="shared" si="66"/>
        <v/>
      </c>
      <c r="G128" s="147" t="str">
        <f t="shared" si="66"/>
        <v/>
      </c>
      <c r="H128" s="147" t="str">
        <f t="shared" si="66"/>
        <v/>
      </c>
      <c r="I128" s="147" t="str">
        <f t="shared" si="66"/>
        <v/>
      </c>
      <c r="J128" s="147" t="str">
        <f t="shared" si="66"/>
        <v>Hóa-Giang</v>
      </c>
      <c r="K128" s="147" t="str">
        <f t="shared" si="66"/>
        <v/>
      </c>
      <c r="L128" s="147" t="str">
        <f t="shared" si="66"/>
        <v/>
      </c>
      <c r="M128" s="147" t="str">
        <f t="shared" si="66"/>
        <v/>
      </c>
      <c r="N128" s="147" t="str">
        <f t="shared" si="66"/>
        <v/>
      </c>
      <c r="O128" s="147" t="str">
        <f t="shared" si="62"/>
        <v/>
      </c>
      <c r="P128" s="147" t="str">
        <f t="shared" si="66"/>
        <v/>
      </c>
      <c r="Q128" s="147" t="str">
        <f t="shared" ref="Q128" si="73">IF(OR(Q29="HĐTN-Đ.Nga",Q29="HĐTN-Ly",Q29="HĐTN-Giang",Q29="HĐTN-Đ.Hoàng",Q29="Hóa-Đ.Hoàng",Q29="Hóa-Yloan",Q29="Hóa-Giang",Q29="Hóa-Ly",Q29="Hóa-Đ.Nga"),Q29,"")</f>
        <v/>
      </c>
      <c r="R128" s="147" t="str">
        <f t="shared" si="66"/>
        <v/>
      </c>
      <c r="S128" s="147" t="str">
        <f t="shared" si="66"/>
        <v/>
      </c>
      <c r="T128" s="147" t="str">
        <f t="shared" si="66"/>
        <v/>
      </c>
      <c r="U128" s="147" t="str">
        <f t="shared" si="62"/>
        <v/>
      </c>
      <c r="V128" s="147" t="str">
        <f t="shared" si="66"/>
        <v/>
      </c>
      <c r="W128" s="147" t="str">
        <f t="shared" si="58"/>
        <v/>
      </c>
      <c r="X128" s="148">
        <f t="shared" si="59"/>
        <v>-3</v>
      </c>
    </row>
    <row r="129" spans="1:24" ht="18" customHeight="1" x14ac:dyDescent="0.35">
      <c r="A129" s="146">
        <v>5</v>
      </c>
      <c r="B129" s="150" t="str">
        <f t="shared" si="66"/>
        <v/>
      </c>
      <c r="C129" s="150" t="str">
        <f t="shared" si="66"/>
        <v/>
      </c>
      <c r="D129" s="150" t="str">
        <f t="shared" si="66"/>
        <v/>
      </c>
      <c r="E129" s="150" t="str">
        <f t="shared" si="66"/>
        <v/>
      </c>
      <c r="F129" s="150" t="str">
        <f t="shared" si="66"/>
        <v/>
      </c>
      <c r="G129" s="150" t="str">
        <f t="shared" si="66"/>
        <v/>
      </c>
      <c r="H129" s="150" t="str">
        <f t="shared" si="66"/>
        <v/>
      </c>
      <c r="I129" s="150" t="str">
        <f t="shared" si="66"/>
        <v/>
      </c>
      <c r="J129" s="150" t="str">
        <f t="shared" si="66"/>
        <v/>
      </c>
      <c r="K129" s="150" t="str">
        <f t="shared" si="66"/>
        <v/>
      </c>
      <c r="L129" s="150" t="str">
        <f t="shared" si="66"/>
        <v/>
      </c>
      <c r="M129" s="150" t="str">
        <f t="shared" si="66"/>
        <v>Hóa-Giang</v>
      </c>
      <c r="N129" s="150" t="str">
        <f t="shared" si="66"/>
        <v/>
      </c>
      <c r="O129" s="150" t="str">
        <f t="shared" si="62"/>
        <v/>
      </c>
      <c r="P129" s="150" t="str">
        <f t="shared" si="66"/>
        <v/>
      </c>
      <c r="Q129" s="150" t="str">
        <f t="shared" ref="Q129" si="74">IF(OR(Q30="HĐTN-Đ.Nga",Q30="HĐTN-Ly",Q30="HĐTN-Giang",Q30="HĐTN-Đ.Hoàng",Q30="Hóa-Đ.Hoàng",Q30="Hóa-Yloan",Q30="Hóa-Giang",Q30="Hóa-Ly",Q30="Hóa-Đ.Nga"),Q30,"")</f>
        <v/>
      </c>
      <c r="R129" s="150" t="str">
        <f t="shared" si="66"/>
        <v/>
      </c>
      <c r="S129" s="150" t="str">
        <f t="shared" si="66"/>
        <v/>
      </c>
      <c r="T129" s="150" t="str">
        <f t="shared" si="66"/>
        <v/>
      </c>
      <c r="U129" s="150" t="str">
        <f t="shared" si="62"/>
        <v/>
      </c>
      <c r="V129" s="150" t="str">
        <f t="shared" si="66"/>
        <v/>
      </c>
      <c r="W129" s="150" t="str">
        <f t="shared" si="58"/>
        <v/>
      </c>
      <c r="X129" s="151">
        <f t="shared" si="59"/>
        <v>-3</v>
      </c>
    </row>
    <row r="130" spans="1:24" ht="18" customHeight="1" x14ac:dyDescent="0.35">
      <c r="A130" s="159" t="s">
        <v>96</v>
      </c>
      <c r="B130" s="144" t="str">
        <f t="shared" si="66"/>
        <v/>
      </c>
      <c r="C130" s="144" t="str">
        <f t="shared" si="66"/>
        <v/>
      </c>
      <c r="D130" s="144" t="str">
        <f t="shared" si="66"/>
        <v>HĐTN-Đ.Nga</v>
      </c>
      <c r="E130" s="144" t="str">
        <f t="shared" si="66"/>
        <v/>
      </c>
      <c r="F130" s="144" t="str">
        <f t="shared" si="66"/>
        <v/>
      </c>
      <c r="G130" s="144" t="str">
        <f t="shared" si="66"/>
        <v/>
      </c>
      <c r="H130" s="144" t="str">
        <f t="shared" si="66"/>
        <v/>
      </c>
      <c r="I130" s="144" t="str">
        <f t="shared" si="66"/>
        <v/>
      </c>
      <c r="J130" s="144" t="str">
        <f t="shared" si="66"/>
        <v>HĐTN-Giang</v>
      </c>
      <c r="K130" s="144" t="str">
        <f t="shared" si="66"/>
        <v/>
      </c>
      <c r="L130" s="144" t="str">
        <f t="shared" si="66"/>
        <v/>
      </c>
      <c r="M130" s="144" t="str">
        <f t="shared" si="66"/>
        <v/>
      </c>
      <c r="N130" s="144" t="str">
        <f t="shared" si="66"/>
        <v/>
      </c>
      <c r="O130" s="144" t="str">
        <f t="shared" si="62"/>
        <v/>
      </c>
      <c r="P130" s="144" t="str">
        <f t="shared" si="66"/>
        <v/>
      </c>
      <c r="Q130" s="144" t="str">
        <f t="shared" ref="Q130" si="75">IF(OR(Q31="HĐTN-Đ.Nga",Q31="HĐTN-Ly",Q31="HĐTN-Giang",Q31="HĐTN-Đ.Hoàng",Q31="Hóa-Đ.Hoàng",Q31="Hóa-Yloan",Q31="Hóa-Giang",Q31="Hóa-Ly",Q31="Hóa-Đ.Nga"),Q31,"")</f>
        <v/>
      </c>
      <c r="R130" s="144" t="str">
        <f t="shared" si="66"/>
        <v/>
      </c>
      <c r="S130" s="144" t="str">
        <f t="shared" si="66"/>
        <v/>
      </c>
      <c r="T130" s="144" t="str">
        <f t="shared" si="66"/>
        <v/>
      </c>
      <c r="U130" s="144" t="str">
        <f t="shared" si="62"/>
        <v/>
      </c>
      <c r="V130" s="144" t="str">
        <f t="shared" si="66"/>
        <v/>
      </c>
      <c r="W130" s="144" t="str">
        <f t="shared" si="58"/>
        <v/>
      </c>
      <c r="X130" s="145">
        <f t="shared" si="59"/>
        <v>-2</v>
      </c>
    </row>
    <row r="131" spans="1:24" ht="18" customHeight="1" x14ac:dyDescent="0.35">
      <c r="A131" s="155">
        <v>2</v>
      </c>
      <c r="B131" s="147" t="str">
        <f t="shared" si="66"/>
        <v/>
      </c>
      <c r="C131" s="147" t="str">
        <f t="shared" si="66"/>
        <v/>
      </c>
      <c r="D131" s="147" t="str">
        <f t="shared" si="66"/>
        <v>HĐTN-Đ.Nga</v>
      </c>
      <c r="E131" s="147" t="str">
        <f t="shared" si="66"/>
        <v/>
      </c>
      <c r="F131" s="147" t="str">
        <f t="shared" si="66"/>
        <v/>
      </c>
      <c r="G131" s="147" t="str">
        <f t="shared" si="66"/>
        <v/>
      </c>
      <c r="H131" s="147" t="str">
        <f t="shared" si="66"/>
        <v/>
      </c>
      <c r="I131" s="147" t="str">
        <f t="shared" si="66"/>
        <v/>
      </c>
      <c r="J131" s="147" t="str">
        <f t="shared" si="66"/>
        <v/>
      </c>
      <c r="K131" s="147" t="str">
        <f t="shared" si="66"/>
        <v/>
      </c>
      <c r="L131" s="147" t="str">
        <f t="shared" si="66"/>
        <v/>
      </c>
      <c r="M131" s="147" t="str">
        <f t="shared" si="66"/>
        <v>Hóa-Giang</v>
      </c>
      <c r="N131" s="147" t="str">
        <f t="shared" si="66"/>
        <v/>
      </c>
      <c r="O131" s="147" t="str">
        <f t="shared" si="62"/>
        <v/>
      </c>
      <c r="P131" s="147" t="str">
        <f t="shared" si="66"/>
        <v/>
      </c>
      <c r="Q131" s="147" t="str">
        <f t="shared" ref="Q131" si="76">IF(OR(Q32="HĐTN-Đ.Nga",Q32="HĐTN-Ly",Q32="HĐTN-Giang",Q32="HĐTN-Đ.Hoàng",Q32="Hóa-Đ.Hoàng",Q32="Hóa-Yloan",Q32="Hóa-Giang",Q32="Hóa-Ly",Q32="Hóa-Đ.Nga"),Q32,"")</f>
        <v/>
      </c>
      <c r="R131" s="147" t="str">
        <f t="shared" si="66"/>
        <v/>
      </c>
      <c r="S131" s="147" t="str">
        <f t="shared" si="66"/>
        <v/>
      </c>
      <c r="T131" s="147" t="str">
        <f t="shared" si="66"/>
        <v/>
      </c>
      <c r="U131" s="147" t="str">
        <f t="shared" si="62"/>
        <v/>
      </c>
      <c r="V131" s="147" t="str">
        <f t="shared" si="66"/>
        <v/>
      </c>
      <c r="W131" s="147" t="str">
        <f t="shared" si="58"/>
        <v/>
      </c>
      <c r="X131" s="148">
        <f t="shared" si="59"/>
        <v>-2</v>
      </c>
    </row>
    <row r="132" spans="1:24" ht="18" customHeight="1" x14ac:dyDescent="0.35">
      <c r="A132" s="155"/>
      <c r="B132" s="147" t="str">
        <f t="shared" si="66"/>
        <v/>
      </c>
      <c r="C132" s="147" t="str">
        <f t="shared" si="66"/>
        <v/>
      </c>
      <c r="D132" s="147" t="str">
        <f t="shared" si="66"/>
        <v/>
      </c>
      <c r="E132" s="147" t="str">
        <f t="shared" si="66"/>
        <v/>
      </c>
      <c r="F132" s="147" t="str">
        <f t="shared" si="66"/>
        <v/>
      </c>
      <c r="G132" s="147" t="str">
        <f t="shared" si="66"/>
        <v/>
      </c>
      <c r="H132" s="147" t="str">
        <f t="shared" si="66"/>
        <v/>
      </c>
      <c r="I132" s="147" t="str">
        <f t="shared" si="66"/>
        <v/>
      </c>
      <c r="J132" s="147" t="str">
        <f t="shared" si="66"/>
        <v/>
      </c>
      <c r="K132" s="147" t="str">
        <f t="shared" si="66"/>
        <v/>
      </c>
      <c r="L132" s="147" t="str">
        <f t="shared" si="66"/>
        <v/>
      </c>
      <c r="M132" s="147" t="str">
        <f t="shared" si="66"/>
        <v/>
      </c>
      <c r="N132" s="147" t="str">
        <f t="shared" si="66"/>
        <v/>
      </c>
      <c r="O132" s="147" t="str">
        <f t="shared" si="62"/>
        <v/>
      </c>
      <c r="P132" s="147" t="str">
        <f t="shared" si="66"/>
        <v/>
      </c>
      <c r="Q132" s="147" t="str">
        <f t="shared" ref="Q132" si="77">IF(OR(Q33="HĐTN-Đ.Nga",Q33="HĐTN-Ly",Q33="HĐTN-Giang",Q33="HĐTN-Đ.Hoàng",Q33="Hóa-Đ.Hoàng",Q33="Hóa-Yloan",Q33="Hóa-Giang",Q33="Hóa-Ly",Q33="Hóa-Đ.Nga"),Q33,"")</f>
        <v/>
      </c>
      <c r="R132" s="147" t="str">
        <f t="shared" si="66"/>
        <v/>
      </c>
      <c r="S132" s="147" t="str">
        <f t="shared" si="66"/>
        <v/>
      </c>
      <c r="T132" s="147" t="str">
        <f t="shared" si="66"/>
        <v/>
      </c>
      <c r="U132" s="147" t="str">
        <f t="shared" si="62"/>
        <v/>
      </c>
      <c r="V132" s="147" t="str">
        <f t="shared" si="66"/>
        <v/>
      </c>
      <c r="W132" s="147" t="str">
        <f t="shared" si="58"/>
        <v/>
      </c>
      <c r="X132" s="148">
        <f t="shared" si="59"/>
        <v>-4</v>
      </c>
    </row>
    <row r="133" spans="1:24" ht="18" customHeight="1" x14ac:dyDescent="0.35">
      <c r="A133" s="155"/>
      <c r="B133" s="147" t="str">
        <f t="shared" si="66"/>
        <v/>
      </c>
      <c r="C133" s="147" t="str">
        <f t="shared" si="66"/>
        <v/>
      </c>
      <c r="D133" s="147" t="str">
        <f t="shared" si="66"/>
        <v/>
      </c>
      <c r="E133" s="147" t="str">
        <f t="shared" si="66"/>
        <v/>
      </c>
      <c r="F133" s="147" t="str">
        <f t="shared" si="66"/>
        <v/>
      </c>
      <c r="G133" s="147" t="str">
        <f t="shared" si="66"/>
        <v/>
      </c>
      <c r="H133" s="147" t="str">
        <f t="shared" si="66"/>
        <v/>
      </c>
      <c r="I133" s="147" t="str">
        <f t="shared" si="66"/>
        <v/>
      </c>
      <c r="J133" s="147" t="str">
        <f t="shared" si="66"/>
        <v/>
      </c>
      <c r="K133" s="147" t="str">
        <f t="shared" si="66"/>
        <v/>
      </c>
      <c r="L133" s="147" t="str">
        <f t="shared" si="66"/>
        <v/>
      </c>
      <c r="M133" s="147" t="str">
        <f t="shared" si="66"/>
        <v/>
      </c>
      <c r="N133" s="147" t="str">
        <f t="shared" si="66"/>
        <v/>
      </c>
      <c r="O133" s="147" t="str">
        <f t="shared" si="62"/>
        <v/>
      </c>
      <c r="P133" s="147" t="str">
        <f t="shared" si="66"/>
        <v/>
      </c>
      <c r="Q133" s="147" t="str">
        <f t="shared" ref="Q133" si="78">IF(OR(Q34="HĐTN-Đ.Nga",Q34="HĐTN-Ly",Q34="HĐTN-Giang",Q34="HĐTN-Đ.Hoàng",Q34="Hóa-Đ.Hoàng",Q34="Hóa-Yloan",Q34="Hóa-Giang",Q34="Hóa-Ly",Q34="Hóa-Đ.Nga"),Q34,"")</f>
        <v/>
      </c>
      <c r="R133" s="147" t="str">
        <f t="shared" si="66"/>
        <v/>
      </c>
      <c r="S133" s="147" t="str">
        <f t="shared" si="66"/>
        <v/>
      </c>
      <c r="T133" s="147" t="str">
        <f t="shared" si="66"/>
        <v/>
      </c>
      <c r="U133" s="147" t="str">
        <f t="shared" si="62"/>
        <v/>
      </c>
      <c r="V133" s="147" t="str">
        <f t="shared" si="66"/>
        <v/>
      </c>
      <c r="W133" s="147" t="str">
        <f t="shared" si="58"/>
        <v/>
      </c>
      <c r="X133" s="148">
        <f t="shared" si="59"/>
        <v>-4</v>
      </c>
    </row>
    <row r="134" spans="1:24" ht="18" customHeight="1" x14ac:dyDescent="0.35">
      <c r="A134" s="155"/>
      <c r="B134" s="150" t="str">
        <f t="shared" si="66"/>
        <v/>
      </c>
      <c r="C134" s="150" t="str">
        <f t="shared" si="66"/>
        <v/>
      </c>
      <c r="D134" s="150" t="str">
        <f t="shared" si="66"/>
        <v/>
      </c>
      <c r="E134" s="150" t="str">
        <f t="shared" si="66"/>
        <v/>
      </c>
      <c r="F134" s="150" t="str">
        <f t="shared" si="66"/>
        <v/>
      </c>
      <c r="G134" s="150" t="str">
        <f t="shared" si="66"/>
        <v/>
      </c>
      <c r="H134" s="150" t="str">
        <f t="shared" si="66"/>
        <v/>
      </c>
      <c r="I134" s="150" t="str">
        <f t="shared" si="66"/>
        <v/>
      </c>
      <c r="J134" s="150" t="str">
        <f t="shared" si="66"/>
        <v/>
      </c>
      <c r="K134" s="150" t="str">
        <f t="shared" si="66"/>
        <v/>
      </c>
      <c r="L134" s="150" t="str">
        <f t="shared" si="66"/>
        <v/>
      </c>
      <c r="M134" s="150" t="str">
        <f t="shared" si="66"/>
        <v/>
      </c>
      <c r="N134" s="150" t="str">
        <f t="shared" si="66"/>
        <v/>
      </c>
      <c r="O134" s="150" t="str">
        <f t="shared" si="62"/>
        <v/>
      </c>
      <c r="P134" s="150" t="str">
        <f t="shared" si="66"/>
        <v/>
      </c>
      <c r="Q134" s="150" t="str">
        <f t="shared" ref="Q134" si="79">IF(OR(Q35="HĐTN-Đ.Nga",Q35="HĐTN-Ly",Q35="HĐTN-Giang",Q35="HĐTN-Đ.Hoàng",Q35="Hóa-Đ.Hoàng",Q35="Hóa-Yloan",Q35="Hóa-Giang",Q35="Hóa-Ly",Q35="Hóa-Đ.Nga"),Q35,"")</f>
        <v/>
      </c>
      <c r="R134" s="150" t="str">
        <f t="shared" si="66"/>
        <v/>
      </c>
      <c r="S134" s="150" t="str">
        <f t="shared" si="66"/>
        <v/>
      </c>
      <c r="T134" s="150" t="str">
        <f t="shared" si="66"/>
        <v/>
      </c>
      <c r="U134" s="150" t="str">
        <f t="shared" si="62"/>
        <v/>
      </c>
      <c r="V134" s="150" t="str">
        <f t="shared" si="66"/>
        <v/>
      </c>
      <c r="W134" s="150" t="str">
        <f t="shared" si="58"/>
        <v/>
      </c>
      <c r="X134" s="151">
        <f t="shared" si="59"/>
        <v>-4</v>
      </c>
    </row>
    <row r="135" spans="1:24" ht="18" customHeight="1" x14ac:dyDescent="0.35">
      <c r="A135" s="156">
        <f>18*30-COUNTBLANK(B105:W134)</f>
        <v>-86</v>
      </c>
      <c r="B135" s="19">
        <f>17*2+7</f>
        <v>41</v>
      </c>
      <c r="C135" s="157" t="str">
        <f>IF(A135&lt;&gt;B135,"Lỗi","")</f>
        <v>Lỗi</v>
      </c>
    </row>
    <row r="136" spans="1:24" ht="18" customHeight="1" x14ac:dyDescent="0.35">
      <c r="A136" s="137"/>
      <c r="B136" s="186" t="s">
        <v>98</v>
      </c>
      <c r="C136" s="187"/>
      <c r="D136" s="187"/>
      <c r="E136" s="187"/>
      <c r="F136" s="187"/>
      <c r="G136" s="187"/>
      <c r="H136" s="187"/>
      <c r="I136" s="187"/>
      <c r="J136" s="187"/>
      <c r="K136" s="187"/>
      <c r="L136" s="187"/>
      <c r="M136" s="187"/>
      <c r="N136" s="187"/>
      <c r="O136" s="187"/>
      <c r="P136" s="187"/>
      <c r="Q136" s="187"/>
      <c r="R136" s="187"/>
      <c r="S136" s="187"/>
      <c r="T136" s="138"/>
      <c r="U136" s="138"/>
      <c r="V136" s="138"/>
      <c r="W136" s="136"/>
    </row>
    <row r="137" spans="1:24" ht="18" customHeight="1" x14ac:dyDescent="0.35">
      <c r="A137" s="139"/>
      <c r="B137" s="140" t="str">
        <f t="shared" ref="B137:H137" si="80">B5</f>
        <v>10A1</v>
      </c>
      <c r="C137" s="140" t="str">
        <f t="shared" si="80"/>
        <v>10A2</v>
      </c>
      <c r="D137" s="140" t="str">
        <f t="shared" si="80"/>
        <v>10A3</v>
      </c>
      <c r="E137" s="140" t="str">
        <f t="shared" si="80"/>
        <v>10A4</v>
      </c>
      <c r="F137" s="140" t="str">
        <f t="shared" si="80"/>
        <v>10A5</v>
      </c>
      <c r="G137" s="140" t="str">
        <f t="shared" si="80"/>
        <v>10A6</v>
      </c>
      <c r="H137" s="140" t="str">
        <f t="shared" si="80"/>
        <v>10A7</v>
      </c>
      <c r="I137" s="140" t="str">
        <f>I5</f>
        <v>11B1</v>
      </c>
      <c r="J137" s="140" t="str">
        <f>J5</f>
        <v>11B2</v>
      </c>
      <c r="K137" s="140" t="str">
        <f>K5</f>
        <v>11B3</v>
      </c>
      <c r="L137" s="140" t="str">
        <f>L5</f>
        <v>11B4</v>
      </c>
      <c r="M137" s="140" t="str">
        <f>M5</f>
        <v>11B5</v>
      </c>
      <c r="N137" s="140" t="s">
        <v>53</v>
      </c>
      <c r="O137" s="140" t="s">
        <v>54</v>
      </c>
      <c r="P137" s="140" t="str">
        <f t="shared" ref="P137:W137" si="81">P5</f>
        <v>12C1</v>
      </c>
      <c r="Q137" s="140"/>
      <c r="R137" s="140" t="str">
        <f t="shared" si="81"/>
        <v>12C2</v>
      </c>
      <c r="S137" s="140" t="str">
        <f t="shared" si="81"/>
        <v>12C3</v>
      </c>
      <c r="T137" s="140" t="str">
        <f t="shared" si="81"/>
        <v>12C4</v>
      </c>
      <c r="U137" s="140" t="str">
        <f t="shared" si="81"/>
        <v>12C5</v>
      </c>
      <c r="V137" s="140" t="str">
        <f t="shared" si="81"/>
        <v>12C6</v>
      </c>
      <c r="W137" s="140">
        <f t="shared" si="81"/>
        <v>0</v>
      </c>
      <c r="X137" s="141" t="s">
        <v>89</v>
      </c>
    </row>
    <row r="138" spans="1:24" ht="18" customHeight="1" x14ac:dyDescent="0.35">
      <c r="A138" s="142">
        <v>1</v>
      </c>
      <c r="B138" s="144" t="str">
        <f>IF(OR(B6="HĐTN-Hoa",B6="HĐTN-Thủy",B6="HĐTN-Vân",B6="HĐTN-Yên",B6="Sinh-Yên",B6="Sinh-Thủy",B6="Sinh-Vân",B6="Sinh-Hoa",B6="CNghệ-Thủy",B6="CNghệ-Hoa",B6="CNghệ-Yên",B6="CNghệ-Vân",),B6,"")</f>
        <v/>
      </c>
      <c r="C138" s="144" t="str">
        <f>IF(OR(C6="HĐTN-Hoa",C6="HĐTN-Thủy",C6="HĐTN-Vân",C6="HĐTN-Yên",C6="Sinh-Yên",C6="Sinh-Thủy",C6="Sinh-Vân",C6="Sinh-Hoa",C6="CNghệ-Thủy",C6="CNghệ-Hoa",C6="CNghệ-Yên",C6="CNghệ-Vân",),C6,"")</f>
        <v/>
      </c>
      <c r="D138" s="144" t="str">
        <f t="shared" ref="D138:V153" si="82">IF(OR(D6="HĐTN-Hoa",D6="HĐTN-Thủy",D6="HĐTN-Vân",D6="HĐTN-Yên",D6="Sinh-Yên",D6="Sinh-Thủy",D6="Sinh-Vân",D6="Sinh-Hoa",D6="CNghệ-Thủy",D6="CNghệ-Hoa",D6="CNghệ-Yên",D6="CNghệ-Vân",),D6,"")</f>
        <v/>
      </c>
      <c r="E138" s="144" t="str">
        <f t="shared" si="82"/>
        <v/>
      </c>
      <c r="F138" s="144" t="str">
        <f t="shared" si="82"/>
        <v/>
      </c>
      <c r="G138" s="144" t="str">
        <f t="shared" si="82"/>
        <v/>
      </c>
      <c r="H138" s="144" t="str">
        <f t="shared" si="82"/>
        <v/>
      </c>
      <c r="I138" s="144" t="str">
        <f t="shared" si="82"/>
        <v/>
      </c>
      <c r="J138" s="144" t="str">
        <f t="shared" si="82"/>
        <v/>
      </c>
      <c r="K138" s="144" t="str">
        <f t="shared" si="82"/>
        <v/>
      </c>
      <c r="L138" s="144" t="str">
        <f t="shared" si="82"/>
        <v/>
      </c>
      <c r="M138" s="144" t="str">
        <f t="shared" si="82"/>
        <v/>
      </c>
      <c r="N138" s="144" t="str">
        <f t="shared" si="82"/>
        <v/>
      </c>
      <c r="O138" s="144" t="str">
        <f t="shared" si="82"/>
        <v/>
      </c>
      <c r="P138" s="144" t="str">
        <f t="shared" si="82"/>
        <v/>
      </c>
      <c r="Q138" s="144" t="str">
        <f t="shared" ref="Q138" si="83">IF(OR(Q6="HĐTN-Hoa",Q6="HĐTN-Thủy",Q6="HĐTN-Vân",Q6="HĐTN-Yên",Q6="Sinh-Yên",Q6="Sinh-Thủy",Q6="Sinh-Vân",Q6="Sinh-Hoa",Q6="CNghệ-Thủy",Q6="CNghệ-Hoa",Q6="CNghệ-Yên",Q6="CNghệ-Vân",),Q6,"")</f>
        <v/>
      </c>
      <c r="R138" s="144" t="str">
        <f t="shared" si="82"/>
        <v/>
      </c>
      <c r="S138" s="144" t="str">
        <f t="shared" si="82"/>
        <v/>
      </c>
      <c r="T138" s="144" t="str">
        <f t="shared" si="82"/>
        <v/>
      </c>
      <c r="U138" s="144" t="str">
        <f t="shared" si="82"/>
        <v/>
      </c>
      <c r="V138" s="144" t="str">
        <f t="shared" si="82"/>
        <v/>
      </c>
      <c r="W138" s="144" t="str">
        <f t="shared" ref="W138:W167" si="84">IF(OR(W6="Sinh-Yên",W6="Sinh-Thủy",W6="Sinh-Vân",W6="Sinh-Hoa",W6="CNghệ-Thủy",W6="CNghệ-Hoa",W6="CNghệ-Yên",W6="CNghệ-Vân",),W6,"")</f>
        <v/>
      </c>
      <c r="X138" s="145">
        <f t="shared" ref="X138:X167" si="85">IF((18-COUNTBLANK(B138:W138))=0,"",18-COUNTBLANK(B138:W138))</f>
        <v>-4</v>
      </c>
    </row>
    <row r="139" spans="1:24" ht="18" customHeight="1" x14ac:dyDescent="0.35">
      <c r="A139" s="146">
        <v>2</v>
      </c>
      <c r="B139" s="147" t="str">
        <f t="shared" ref="B139:R154" si="86">IF(OR(B7="HĐTN-Hoa",B7="HĐTN-Thủy",B7="HĐTN-Vân",B7="HĐTN-Yên",B7="Sinh-Yên",B7="Sinh-Thủy",B7="Sinh-Vân",B7="Sinh-Hoa",B7="CNghệ-Thủy",B7="CNghệ-Hoa",B7="CNghệ-Yên",B7="CNghệ-Vân",),B7,"")</f>
        <v>HĐTN-Hoa</v>
      </c>
      <c r="C139" s="147" t="str">
        <f t="shared" si="86"/>
        <v/>
      </c>
      <c r="D139" s="147" t="str">
        <f t="shared" si="82"/>
        <v/>
      </c>
      <c r="E139" s="147" t="str">
        <f t="shared" si="82"/>
        <v/>
      </c>
      <c r="F139" s="147" t="str">
        <f t="shared" si="82"/>
        <v/>
      </c>
      <c r="G139" s="147" t="str">
        <f t="shared" si="82"/>
        <v/>
      </c>
      <c r="H139" s="147" t="str">
        <f t="shared" si="82"/>
        <v/>
      </c>
      <c r="I139" s="147" t="str">
        <f t="shared" si="82"/>
        <v/>
      </c>
      <c r="J139" s="147" t="str">
        <f t="shared" si="82"/>
        <v>CNghệ-Vân</v>
      </c>
      <c r="K139" s="147" t="str">
        <f t="shared" si="82"/>
        <v/>
      </c>
      <c r="L139" s="147" t="str">
        <f t="shared" si="82"/>
        <v/>
      </c>
      <c r="M139" s="147" t="str">
        <f t="shared" si="82"/>
        <v/>
      </c>
      <c r="N139" s="147" t="str">
        <f t="shared" si="82"/>
        <v/>
      </c>
      <c r="O139" s="147" t="str">
        <f t="shared" si="82"/>
        <v/>
      </c>
      <c r="P139" s="147" t="str">
        <f t="shared" si="82"/>
        <v/>
      </c>
      <c r="Q139" s="147" t="str">
        <f t="shared" ref="Q139" si="87">IF(OR(Q7="HĐTN-Hoa",Q7="HĐTN-Thủy",Q7="HĐTN-Vân",Q7="HĐTN-Yên",Q7="Sinh-Yên",Q7="Sinh-Thủy",Q7="Sinh-Vân",Q7="Sinh-Hoa",Q7="CNghệ-Thủy",Q7="CNghệ-Hoa",Q7="CNghệ-Yên",Q7="CNghệ-Vân",),Q7,"")</f>
        <v/>
      </c>
      <c r="R139" s="147" t="str">
        <f t="shared" si="82"/>
        <v/>
      </c>
      <c r="S139" s="147" t="str">
        <f t="shared" si="82"/>
        <v/>
      </c>
      <c r="T139" s="147" t="str">
        <f t="shared" si="82"/>
        <v/>
      </c>
      <c r="U139" s="147" t="str">
        <f t="shared" si="82"/>
        <v/>
      </c>
      <c r="V139" s="147" t="str">
        <f t="shared" si="82"/>
        <v/>
      </c>
      <c r="W139" s="147" t="str">
        <f t="shared" si="84"/>
        <v/>
      </c>
      <c r="X139" s="148">
        <f t="shared" si="85"/>
        <v>-2</v>
      </c>
    </row>
    <row r="140" spans="1:24" ht="18" customHeight="1" x14ac:dyDescent="0.35">
      <c r="A140" s="7" t="s">
        <v>90</v>
      </c>
      <c r="B140" s="147" t="str">
        <f t="shared" si="86"/>
        <v>HĐTN-Hoa</v>
      </c>
      <c r="C140" s="147" t="str">
        <f t="shared" si="86"/>
        <v/>
      </c>
      <c r="D140" s="147" t="str">
        <f t="shared" si="82"/>
        <v/>
      </c>
      <c r="E140" s="147" t="str">
        <f t="shared" si="82"/>
        <v/>
      </c>
      <c r="F140" s="147" t="str">
        <f t="shared" si="82"/>
        <v/>
      </c>
      <c r="G140" s="147" t="str">
        <f t="shared" si="82"/>
        <v/>
      </c>
      <c r="H140" s="147" t="str">
        <f t="shared" si="82"/>
        <v/>
      </c>
      <c r="I140" s="147" t="str">
        <f t="shared" si="82"/>
        <v/>
      </c>
      <c r="J140" s="147" t="str">
        <f t="shared" si="82"/>
        <v/>
      </c>
      <c r="K140" s="147" t="str">
        <f t="shared" si="82"/>
        <v/>
      </c>
      <c r="L140" s="147" t="str">
        <f t="shared" si="82"/>
        <v/>
      </c>
      <c r="M140" s="147" t="str">
        <f t="shared" si="82"/>
        <v/>
      </c>
      <c r="N140" s="147" t="str">
        <f t="shared" si="82"/>
        <v/>
      </c>
      <c r="O140" s="147" t="str">
        <f t="shared" si="82"/>
        <v>Sinh-Thủy</v>
      </c>
      <c r="P140" s="147" t="str">
        <f t="shared" si="82"/>
        <v/>
      </c>
      <c r="Q140" s="147" t="str">
        <f t="shared" ref="Q140" si="88">IF(OR(Q8="HĐTN-Hoa",Q8="HĐTN-Thủy",Q8="HĐTN-Vân",Q8="HĐTN-Yên",Q8="Sinh-Yên",Q8="Sinh-Thủy",Q8="Sinh-Vân",Q8="Sinh-Hoa",Q8="CNghệ-Thủy",Q8="CNghệ-Hoa",Q8="CNghệ-Yên",Q8="CNghệ-Vân",),Q8,"")</f>
        <v/>
      </c>
      <c r="R140" s="147" t="str">
        <f t="shared" si="82"/>
        <v/>
      </c>
      <c r="S140" s="147" t="str">
        <f t="shared" si="82"/>
        <v/>
      </c>
      <c r="T140" s="147" t="str">
        <f t="shared" si="82"/>
        <v/>
      </c>
      <c r="U140" s="147" t="str">
        <f t="shared" si="82"/>
        <v/>
      </c>
      <c r="V140" s="147" t="str">
        <f t="shared" si="82"/>
        <v/>
      </c>
      <c r="W140" s="147" t="str">
        <f t="shared" si="84"/>
        <v/>
      </c>
      <c r="X140" s="148">
        <f t="shared" si="85"/>
        <v>-2</v>
      </c>
    </row>
    <row r="141" spans="1:24" ht="18" customHeight="1" x14ac:dyDescent="0.35">
      <c r="A141" s="146">
        <v>4</v>
      </c>
      <c r="B141" s="147" t="str">
        <f t="shared" si="86"/>
        <v/>
      </c>
      <c r="C141" s="147" t="str">
        <f t="shared" si="86"/>
        <v/>
      </c>
      <c r="D141" s="147" t="str">
        <f t="shared" si="82"/>
        <v/>
      </c>
      <c r="E141" s="147" t="str">
        <f t="shared" si="82"/>
        <v/>
      </c>
      <c r="F141" s="147" t="str">
        <f t="shared" si="82"/>
        <v/>
      </c>
      <c r="G141" s="147" t="str">
        <f t="shared" si="82"/>
        <v/>
      </c>
      <c r="H141" s="147" t="str">
        <f t="shared" si="82"/>
        <v>CNghệ-Yên</v>
      </c>
      <c r="I141" s="147" t="str">
        <f t="shared" si="82"/>
        <v>Sinh-Vân</v>
      </c>
      <c r="J141" s="147" t="str">
        <f t="shared" si="82"/>
        <v/>
      </c>
      <c r="K141" s="147" t="str">
        <f t="shared" si="82"/>
        <v/>
      </c>
      <c r="L141" s="147" t="str">
        <f t="shared" si="82"/>
        <v/>
      </c>
      <c r="M141" s="147" t="str">
        <f t="shared" si="82"/>
        <v/>
      </c>
      <c r="N141" s="147" t="str">
        <f t="shared" si="82"/>
        <v/>
      </c>
      <c r="O141" s="147" t="str">
        <f t="shared" si="82"/>
        <v>Sinh-Thủy</v>
      </c>
      <c r="P141" s="147" t="str">
        <f t="shared" si="82"/>
        <v/>
      </c>
      <c r="Q141" s="147" t="str">
        <f t="shared" ref="Q141" si="89">IF(OR(Q9="HĐTN-Hoa",Q9="HĐTN-Thủy",Q9="HĐTN-Vân",Q9="HĐTN-Yên",Q9="Sinh-Yên",Q9="Sinh-Thủy",Q9="Sinh-Vân",Q9="Sinh-Hoa",Q9="CNghệ-Thủy",Q9="CNghệ-Hoa",Q9="CNghệ-Yên",Q9="CNghệ-Vân",),Q9,"")</f>
        <v/>
      </c>
      <c r="R141" s="147" t="str">
        <f t="shared" si="82"/>
        <v/>
      </c>
      <c r="S141" s="147" t="str">
        <f t="shared" si="82"/>
        <v/>
      </c>
      <c r="T141" s="147" t="str">
        <f t="shared" si="82"/>
        <v/>
      </c>
      <c r="U141" s="147" t="str">
        <f t="shared" si="82"/>
        <v/>
      </c>
      <c r="V141" s="147" t="str">
        <f t="shared" si="82"/>
        <v/>
      </c>
      <c r="W141" s="147" t="str">
        <f t="shared" si="84"/>
        <v/>
      </c>
      <c r="X141" s="148">
        <f t="shared" si="85"/>
        <v>-1</v>
      </c>
    </row>
    <row r="142" spans="1:24" ht="18" customHeight="1" x14ac:dyDescent="0.35">
      <c r="A142" s="149">
        <v>5</v>
      </c>
      <c r="B142" s="150" t="str">
        <f t="shared" si="86"/>
        <v/>
      </c>
      <c r="C142" s="150" t="str">
        <f t="shared" si="86"/>
        <v>Sinh-Yên</v>
      </c>
      <c r="D142" s="150" t="str">
        <f t="shared" si="82"/>
        <v/>
      </c>
      <c r="E142" s="150" t="str">
        <f t="shared" si="82"/>
        <v/>
      </c>
      <c r="F142" s="150" t="str">
        <f t="shared" si="82"/>
        <v/>
      </c>
      <c r="G142" s="150" t="str">
        <f t="shared" si="82"/>
        <v/>
      </c>
      <c r="H142" s="150" t="str">
        <f t="shared" si="82"/>
        <v/>
      </c>
      <c r="I142" s="150" t="str">
        <f t="shared" si="82"/>
        <v/>
      </c>
      <c r="J142" s="150" t="str">
        <f t="shared" si="82"/>
        <v>Sinh-Thủy</v>
      </c>
      <c r="K142" s="150" t="str">
        <f t="shared" si="82"/>
        <v/>
      </c>
      <c r="L142" s="150" t="str">
        <f t="shared" si="82"/>
        <v/>
      </c>
      <c r="M142" s="150" t="str">
        <f t="shared" si="82"/>
        <v/>
      </c>
      <c r="N142" s="150" t="str">
        <f t="shared" si="82"/>
        <v>CNghệ-Vân</v>
      </c>
      <c r="O142" s="150" t="str">
        <f t="shared" si="82"/>
        <v/>
      </c>
      <c r="P142" s="150" t="str">
        <f t="shared" si="82"/>
        <v/>
      </c>
      <c r="Q142" s="150" t="str">
        <f t="shared" ref="Q142" si="90">IF(OR(Q10="HĐTN-Hoa",Q10="HĐTN-Thủy",Q10="HĐTN-Vân",Q10="HĐTN-Yên",Q10="Sinh-Yên",Q10="Sinh-Thủy",Q10="Sinh-Vân",Q10="Sinh-Hoa",Q10="CNghệ-Thủy",Q10="CNghệ-Hoa",Q10="CNghệ-Yên",Q10="CNghệ-Vân",),Q10,"")</f>
        <v/>
      </c>
      <c r="R142" s="150" t="str">
        <f t="shared" si="82"/>
        <v/>
      </c>
      <c r="S142" s="150" t="str">
        <f t="shared" si="82"/>
        <v/>
      </c>
      <c r="T142" s="150" t="str">
        <f t="shared" si="82"/>
        <v/>
      </c>
      <c r="U142" s="150" t="str">
        <f t="shared" si="82"/>
        <v/>
      </c>
      <c r="V142" s="150" t="str">
        <f t="shared" si="82"/>
        <v/>
      </c>
      <c r="W142" s="150" t="str">
        <f t="shared" si="84"/>
        <v/>
      </c>
      <c r="X142" s="151">
        <f t="shared" si="85"/>
        <v>-1</v>
      </c>
    </row>
    <row r="143" spans="1:24" ht="18" customHeight="1" x14ac:dyDescent="0.35">
      <c r="A143" s="142">
        <v>1</v>
      </c>
      <c r="B143" s="144" t="str">
        <f t="shared" si="86"/>
        <v/>
      </c>
      <c r="C143" s="144" t="str">
        <f t="shared" si="86"/>
        <v/>
      </c>
      <c r="D143" s="144" t="str">
        <f t="shared" si="86"/>
        <v/>
      </c>
      <c r="E143" s="144" t="str">
        <f t="shared" si="86"/>
        <v/>
      </c>
      <c r="F143" s="144" t="str">
        <f t="shared" si="86"/>
        <v/>
      </c>
      <c r="G143" s="144" t="str">
        <f t="shared" si="86"/>
        <v/>
      </c>
      <c r="H143" s="144" t="str">
        <f t="shared" si="86"/>
        <v/>
      </c>
      <c r="I143" s="144" t="str">
        <f t="shared" si="86"/>
        <v/>
      </c>
      <c r="J143" s="144" t="str">
        <f t="shared" si="86"/>
        <v/>
      </c>
      <c r="K143" s="144" t="str">
        <f t="shared" si="86"/>
        <v/>
      </c>
      <c r="L143" s="144" t="str">
        <f t="shared" si="86"/>
        <v/>
      </c>
      <c r="M143" s="144" t="str">
        <f t="shared" si="86"/>
        <v/>
      </c>
      <c r="N143" s="144" t="str">
        <f t="shared" si="86"/>
        <v/>
      </c>
      <c r="O143" s="144" t="str">
        <f t="shared" si="86"/>
        <v>Sinh-Thủy</v>
      </c>
      <c r="P143" s="144" t="str">
        <f t="shared" si="86"/>
        <v/>
      </c>
      <c r="Q143" s="144" t="str">
        <f t="shared" ref="Q143" si="91">IF(OR(Q11="HĐTN-Hoa",Q11="HĐTN-Thủy",Q11="HĐTN-Vân",Q11="HĐTN-Yên",Q11="Sinh-Yên",Q11="Sinh-Thủy",Q11="Sinh-Vân",Q11="Sinh-Hoa",Q11="CNghệ-Thủy",Q11="CNghệ-Hoa",Q11="CNghệ-Yên",Q11="CNghệ-Vân",),Q11,"")</f>
        <v/>
      </c>
      <c r="R143" s="144" t="str">
        <f t="shared" si="86"/>
        <v/>
      </c>
      <c r="S143" s="144" t="str">
        <f t="shared" si="82"/>
        <v/>
      </c>
      <c r="T143" s="144" t="str">
        <f t="shared" si="82"/>
        <v/>
      </c>
      <c r="U143" s="144" t="str">
        <f t="shared" si="82"/>
        <v/>
      </c>
      <c r="V143" s="144" t="str">
        <f t="shared" si="82"/>
        <v/>
      </c>
      <c r="W143" s="144" t="str">
        <f t="shared" si="84"/>
        <v/>
      </c>
      <c r="X143" s="145">
        <f t="shared" si="85"/>
        <v>-3</v>
      </c>
    </row>
    <row r="144" spans="1:24" ht="18" customHeight="1" x14ac:dyDescent="0.35">
      <c r="A144" s="146">
        <v>2</v>
      </c>
      <c r="B144" s="147" t="str">
        <f t="shared" si="86"/>
        <v/>
      </c>
      <c r="C144" s="147" t="str">
        <f t="shared" si="86"/>
        <v/>
      </c>
      <c r="D144" s="147" t="str">
        <f t="shared" si="86"/>
        <v/>
      </c>
      <c r="E144" s="147" t="str">
        <f t="shared" si="86"/>
        <v/>
      </c>
      <c r="F144" s="147" t="str">
        <f t="shared" si="86"/>
        <v/>
      </c>
      <c r="G144" s="147" t="str">
        <f t="shared" si="86"/>
        <v/>
      </c>
      <c r="H144" s="147" t="str">
        <f t="shared" si="86"/>
        <v/>
      </c>
      <c r="I144" s="147" t="str">
        <f t="shared" si="86"/>
        <v/>
      </c>
      <c r="J144" s="147" t="str">
        <f t="shared" si="86"/>
        <v/>
      </c>
      <c r="K144" s="147" t="str">
        <f t="shared" si="86"/>
        <v/>
      </c>
      <c r="L144" s="147" t="str">
        <f t="shared" si="86"/>
        <v/>
      </c>
      <c r="M144" s="147" t="str">
        <f t="shared" si="86"/>
        <v/>
      </c>
      <c r="N144" s="147" t="str">
        <f t="shared" si="86"/>
        <v/>
      </c>
      <c r="O144" s="147" t="str">
        <f t="shared" si="86"/>
        <v/>
      </c>
      <c r="P144" s="147" t="str">
        <f t="shared" si="86"/>
        <v/>
      </c>
      <c r="Q144" s="147" t="str">
        <f t="shared" ref="Q144" si="92">IF(OR(Q12="HĐTN-Hoa",Q12="HĐTN-Thủy",Q12="HĐTN-Vân",Q12="HĐTN-Yên",Q12="Sinh-Yên",Q12="Sinh-Thủy",Q12="Sinh-Vân",Q12="Sinh-Hoa",Q12="CNghệ-Thủy",Q12="CNghệ-Hoa",Q12="CNghệ-Yên",Q12="CNghệ-Vân",),Q12,"")</f>
        <v/>
      </c>
      <c r="R144" s="147" t="str">
        <f t="shared" si="86"/>
        <v/>
      </c>
      <c r="S144" s="147" t="str">
        <f t="shared" si="82"/>
        <v/>
      </c>
      <c r="T144" s="147" t="str">
        <f t="shared" si="82"/>
        <v/>
      </c>
      <c r="U144" s="147" t="str">
        <f t="shared" si="82"/>
        <v/>
      </c>
      <c r="V144" s="147" t="str">
        <f t="shared" si="82"/>
        <v/>
      </c>
      <c r="W144" s="147" t="str">
        <f t="shared" si="84"/>
        <v/>
      </c>
      <c r="X144" s="148">
        <f t="shared" si="85"/>
        <v>-4</v>
      </c>
    </row>
    <row r="145" spans="1:24" ht="18" customHeight="1" x14ac:dyDescent="0.35">
      <c r="A145" s="7" t="s">
        <v>91</v>
      </c>
      <c r="B145" s="147" t="str">
        <f t="shared" si="86"/>
        <v/>
      </c>
      <c r="C145" s="147" t="str">
        <f t="shared" si="86"/>
        <v/>
      </c>
      <c r="D145" s="147" t="str">
        <f t="shared" si="86"/>
        <v/>
      </c>
      <c r="E145" s="147" t="str">
        <f t="shared" si="86"/>
        <v/>
      </c>
      <c r="F145" s="147" t="str">
        <f t="shared" si="86"/>
        <v/>
      </c>
      <c r="G145" s="147" t="str">
        <f t="shared" si="86"/>
        <v/>
      </c>
      <c r="H145" s="147" t="str">
        <f t="shared" si="86"/>
        <v/>
      </c>
      <c r="I145" s="147" t="str">
        <f t="shared" si="86"/>
        <v/>
      </c>
      <c r="J145" s="147" t="str">
        <f t="shared" si="86"/>
        <v/>
      </c>
      <c r="K145" s="147" t="str">
        <f t="shared" si="86"/>
        <v/>
      </c>
      <c r="L145" s="147" t="str">
        <f t="shared" si="86"/>
        <v/>
      </c>
      <c r="M145" s="147" t="str">
        <f t="shared" si="86"/>
        <v/>
      </c>
      <c r="N145" s="147" t="str">
        <f t="shared" si="86"/>
        <v/>
      </c>
      <c r="O145" s="147" t="str">
        <f t="shared" si="86"/>
        <v/>
      </c>
      <c r="P145" s="147" t="str">
        <f t="shared" si="86"/>
        <v/>
      </c>
      <c r="Q145" s="147" t="str">
        <f t="shared" ref="Q145" si="93">IF(OR(Q13="HĐTN-Hoa",Q13="HĐTN-Thủy",Q13="HĐTN-Vân",Q13="HĐTN-Yên",Q13="Sinh-Yên",Q13="Sinh-Thủy",Q13="Sinh-Vân",Q13="Sinh-Hoa",Q13="CNghệ-Thủy",Q13="CNghệ-Hoa",Q13="CNghệ-Yên",Q13="CNghệ-Vân",),Q13,"")</f>
        <v/>
      </c>
      <c r="R145" s="147" t="str">
        <f t="shared" si="86"/>
        <v/>
      </c>
      <c r="S145" s="147" t="str">
        <f t="shared" si="82"/>
        <v/>
      </c>
      <c r="T145" s="147" t="str">
        <f t="shared" si="82"/>
        <v/>
      </c>
      <c r="U145" s="147" t="str">
        <f t="shared" si="82"/>
        <v/>
      </c>
      <c r="V145" s="147" t="str">
        <f t="shared" si="82"/>
        <v/>
      </c>
      <c r="W145" s="147" t="str">
        <f t="shared" si="84"/>
        <v/>
      </c>
      <c r="X145" s="148">
        <f t="shared" si="85"/>
        <v>-4</v>
      </c>
    </row>
    <row r="146" spans="1:24" ht="18" customHeight="1" x14ac:dyDescent="0.35">
      <c r="A146" s="146">
        <v>4</v>
      </c>
      <c r="B146" s="147" t="str">
        <f t="shared" si="86"/>
        <v/>
      </c>
      <c r="C146" s="147" t="str">
        <f t="shared" si="86"/>
        <v/>
      </c>
      <c r="D146" s="147" t="str">
        <f t="shared" si="86"/>
        <v/>
      </c>
      <c r="E146" s="147" t="str">
        <f t="shared" si="86"/>
        <v/>
      </c>
      <c r="F146" s="147" t="str">
        <f t="shared" si="86"/>
        <v/>
      </c>
      <c r="G146" s="147" t="str">
        <f t="shared" si="86"/>
        <v/>
      </c>
      <c r="H146" s="147" t="str">
        <f t="shared" si="86"/>
        <v/>
      </c>
      <c r="I146" s="147" t="str">
        <f t="shared" si="86"/>
        <v/>
      </c>
      <c r="J146" s="147" t="str">
        <f t="shared" si="86"/>
        <v/>
      </c>
      <c r="K146" s="147" t="str">
        <f t="shared" si="86"/>
        <v/>
      </c>
      <c r="L146" s="147" t="str">
        <f t="shared" si="86"/>
        <v/>
      </c>
      <c r="M146" s="147" t="str">
        <f t="shared" si="86"/>
        <v/>
      </c>
      <c r="N146" s="147" t="str">
        <f t="shared" si="86"/>
        <v/>
      </c>
      <c r="O146" s="147" t="str">
        <f t="shared" si="86"/>
        <v/>
      </c>
      <c r="P146" s="147" t="str">
        <f t="shared" si="86"/>
        <v/>
      </c>
      <c r="Q146" s="147" t="str">
        <f t="shared" ref="Q146" si="94">IF(OR(Q14="HĐTN-Hoa",Q14="HĐTN-Thủy",Q14="HĐTN-Vân",Q14="HĐTN-Yên",Q14="Sinh-Yên",Q14="Sinh-Thủy",Q14="Sinh-Vân",Q14="Sinh-Hoa",Q14="CNghệ-Thủy",Q14="CNghệ-Hoa",Q14="CNghệ-Yên",Q14="CNghệ-Vân",),Q14,"")</f>
        <v/>
      </c>
      <c r="R146" s="147" t="str">
        <f t="shared" si="86"/>
        <v/>
      </c>
      <c r="S146" s="147" t="str">
        <f t="shared" si="82"/>
        <v/>
      </c>
      <c r="T146" s="147" t="str">
        <f t="shared" si="82"/>
        <v/>
      </c>
      <c r="U146" s="147" t="str">
        <f t="shared" si="82"/>
        <v/>
      </c>
      <c r="V146" s="147" t="str">
        <f t="shared" si="82"/>
        <v/>
      </c>
      <c r="W146" s="147" t="str">
        <f t="shared" si="84"/>
        <v/>
      </c>
      <c r="X146" s="148">
        <f t="shared" si="85"/>
        <v>-4</v>
      </c>
    </row>
    <row r="147" spans="1:24" ht="18" customHeight="1" x14ac:dyDescent="0.35">
      <c r="A147" s="149">
        <v>5</v>
      </c>
      <c r="B147" s="150" t="str">
        <f t="shared" si="86"/>
        <v/>
      </c>
      <c r="C147" s="150" t="str">
        <f t="shared" si="86"/>
        <v/>
      </c>
      <c r="D147" s="150" t="str">
        <f t="shared" si="86"/>
        <v/>
      </c>
      <c r="E147" s="150" t="str">
        <f t="shared" si="86"/>
        <v/>
      </c>
      <c r="F147" s="150" t="str">
        <f t="shared" si="86"/>
        <v/>
      </c>
      <c r="G147" s="150" t="str">
        <f t="shared" si="86"/>
        <v/>
      </c>
      <c r="H147" s="150" t="str">
        <f t="shared" si="86"/>
        <v/>
      </c>
      <c r="I147" s="150" t="str">
        <f t="shared" si="86"/>
        <v/>
      </c>
      <c r="J147" s="150" t="str">
        <f t="shared" si="86"/>
        <v/>
      </c>
      <c r="K147" s="150" t="str">
        <f t="shared" si="86"/>
        <v/>
      </c>
      <c r="L147" s="150" t="str">
        <f t="shared" si="86"/>
        <v/>
      </c>
      <c r="M147" s="150" t="str">
        <f t="shared" si="86"/>
        <v/>
      </c>
      <c r="N147" s="150" t="str">
        <f t="shared" si="86"/>
        <v/>
      </c>
      <c r="O147" s="150" t="str">
        <f t="shared" si="86"/>
        <v/>
      </c>
      <c r="P147" s="150" t="str">
        <f t="shared" si="86"/>
        <v>Sinh-Thủy</v>
      </c>
      <c r="Q147" s="150" t="str">
        <f t="shared" ref="Q147" si="95">IF(OR(Q15="HĐTN-Hoa",Q15="HĐTN-Thủy",Q15="HĐTN-Vân",Q15="HĐTN-Yên",Q15="Sinh-Yên",Q15="Sinh-Thủy",Q15="Sinh-Vân",Q15="Sinh-Hoa",Q15="CNghệ-Thủy",Q15="CNghệ-Hoa",Q15="CNghệ-Yên",Q15="CNghệ-Vân",),Q15,"")</f>
        <v/>
      </c>
      <c r="R147" s="150" t="str">
        <f t="shared" si="86"/>
        <v/>
      </c>
      <c r="S147" s="150" t="str">
        <f t="shared" si="82"/>
        <v/>
      </c>
      <c r="T147" s="150" t="str">
        <f t="shared" si="82"/>
        <v/>
      </c>
      <c r="U147" s="150" t="str">
        <f t="shared" si="82"/>
        <v/>
      </c>
      <c r="V147" s="150" t="str">
        <f t="shared" si="82"/>
        <v/>
      </c>
      <c r="W147" s="150" t="str">
        <f t="shared" si="84"/>
        <v/>
      </c>
      <c r="X147" s="151">
        <f t="shared" si="85"/>
        <v>-3</v>
      </c>
    </row>
    <row r="148" spans="1:24" ht="18" customHeight="1" x14ac:dyDescent="0.35">
      <c r="A148" s="142">
        <v>1</v>
      </c>
      <c r="B148" s="144" t="str">
        <f t="shared" si="86"/>
        <v/>
      </c>
      <c r="C148" s="144" t="str">
        <f t="shared" si="86"/>
        <v/>
      </c>
      <c r="D148" s="144" t="str">
        <f t="shared" si="86"/>
        <v/>
      </c>
      <c r="E148" s="144" t="str">
        <f t="shared" si="86"/>
        <v/>
      </c>
      <c r="F148" s="144" t="str">
        <f t="shared" si="86"/>
        <v/>
      </c>
      <c r="G148" s="144" t="str">
        <f t="shared" si="86"/>
        <v/>
      </c>
      <c r="H148" s="144" t="str">
        <f t="shared" si="86"/>
        <v/>
      </c>
      <c r="I148" s="144" t="str">
        <f t="shared" si="86"/>
        <v/>
      </c>
      <c r="J148" s="144" t="str">
        <f t="shared" si="86"/>
        <v/>
      </c>
      <c r="K148" s="144" t="str">
        <f t="shared" si="86"/>
        <v/>
      </c>
      <c r="L148" s="144" t="str">
        <f t="shared" si="86"/>
        <v/>
      </c>
      <c r="M148" s="144" t="str">
        <f t="shared" si="86"/>
        <v/>
      </c>
      <c r="N148" s="144" t="str">
        <f t="shared" si="86"/>
        <v/>
      </c>
      <c r="O148" s="144" t="str">
        <f t="shared" si="86"/>
        <v/>
      </c>
      <c r="P148" s="144" t="str">
        <f t="shared" si="86"/>
        <v/>
      </c>
      <c r="Q148" s="144" t="str">
        <f t="shared" ref="Q148" si="96">IF(OR(Q16="HĐTN-Hoa",Q16="HĐTN-Thủy",Q16="HĐTN-Vân",Q16="HĐTN-Yên",Q16="Sinh-Yên",Q16="Sinh-Thủy",Q16="Sinh-Vân",Q16="Sinh-Hoa",Q16="CNghệ-Thủy",Q16="CNghệ-Hoa",Q16="CNghệ-Yên",Q16="CNghệ-Vân",),Q16,"")</f>
        <v/>
      </c>
      <c r="R148" s="144" t="str">
        <f t="shared" si="86"/>
        <v/>
      </c>
      <c r="S148" s="144" t="str">
        <f t="shared" si="82"/>
        <v/>
      </c>
      <c r="T148" s="144" t="str">
        <f t="shared" si="82"/>
        <v/>
      </c>
      <c r="U148" s="144" t="str">
        <f t="shared" si="82"/>
        <v/>
      </c>
      <c r="V148" s="144" t="str">
        <f t="shared" si="82"/>
        <v/>
      </c>
      <c r="W148" s="144" t="str">
        <f t="shared" si="84"/>
        <v/>
      </c>
      <c r="X148" s="145">
        <f t="shared" si="85"/>
        <v>-4</v>
      </c>
    </row>
    <row r="149" spans="1:24" ht="18" customHeight="1" x14ac:dyDescent="0.35">
      <c r="A149" s="146">
        <v>2</v>
      </c>
      <c r="B149" s="147" t="str">
        <f t="shared" si="86"/>
        <v/>
      </c>
      <c r="C149" s="147" t="str">
        <f t="shared" si="86"/>
        <v>Sinh-Yên</v>
      </c>
      <c r="D149" s="147" t="str">
        <f t="shared" si="86"/>
        <v/>
      </c>
      <c r="E149" s="147" t="str">
        <f t="shared" si="86"/>
        <v/>
      </c>
      <c r="F149" s="147" t="str">
        <f t="shared" si="86"/>
        <v/>
      </c>
      <c r="G149" s="147" t="str">
        <f t="shared" si="86"/>
        <v/>
      </c>
      <c r="H149" s="147" t="str">
        <f t="shared" si="86"/>
        <v/>
      </c>
      <c r="I149" s="147" t="str">
        <f t="shared" si="86"/>
        <v/>
      </c>
      <c r="J149" s="147" t="str">
        <f t="shared" si="86"/>
        <v/>
      </c>
      <c r="K149" s="147" t="str">
        <f t="shared" si="86"/>
        <v/>
      </c>
      <c r="L149" s="147" t="str">
        <f t="shared" si="86"/>
        <v/>
      </c>
      <c r="M149" s="147" t="str">
        <f t="shared" si="86"/>
        <v/>
      </c>
      <c r="N149" s="147" t="str">
        <f t="shared" si="86"/>
        <v/>
      </c>
      <c r="O149" s="147" t="str">
        <f t="shared" si="86"/>
        <v>CNghệ-Vân</v>
      </c>
      <c r="P149" s="147" t="str">
        <f t="shared" si="86"/>
        <v/>
      </c>
      <c r="Q149" s="147" t="str">
        <f t="shared" ref="Q149" si="97">IF(OR(Q17="HĐTN-Hoa",Q17="HĐTN-Thủy",Q17="HĐTN-Vân",Q17="HĐTN-Yên",Q17="Sinh-Yên",Q17="Sinh-Thủy",Q17="Sinh-Vân",Q17="Sinh-Hoa",Q17="CNghệ-Thủy",Q17="CNghệ-Hoa",Q17="CNghệ-Yên",Q17="CNghệ-Vân",),Q17,"")</f>
        <v/>
      </c>
      <c r="R149" s="147" t="str">
        <f t="shared" si="86"/>
        <v/>
      </c>
      <c r="S149" s="147" t="str">
        <f t="shared" si="82"/>
        <v/>
      </c>
      <c r="T149" s="147" t="str">
        <f t="shared" si="82"/>
        <v/>
      </c>
      <c r="U149" s="147" t="str">
        <f t="shared" si="82"/>
        <v/>
      </c>
      <c r="V149" s="147" t="str">
        <f t="shared" si="82"/>
        <v/>
      </c>
      <c r="W149" s="147" t="str">
        <f t="shared" si="84"/>
        <v/>
      </c>
      <c r="X149" s="148">
        <f t="shared" si="85"/>
        <v>-2</v>
      </c>
    </row>
    <row r="150" spans="1:24" ht="18" customHeight="1" x14ac:dyDescent="0.35">
      <c r="A150" s="7" t="s">
        <v>92</v>
      </c>
      <c r="B150" s="147" t="str">
        <f t="shared" si="86"/>
        <v/>
      </c>
      <c r="C150" s="147" t="str">
        <f t="shared" si="86"/>
        <v/>
      </c>
      <c r="D150" s="147" t="str">
        <f t="shared" si="86"/>
        <v/>
      </c>
      <c r="E150" s="147" t="str">
        <f t="shared" si="86"/>
        <v/>
      </c>
      <c r="F150" s="147" t="str">
        <f t="shared" si="86"/>
        <v/>
      </c>
      <c r="G150" s="147" t="str">
        <f t="shared" si="86"/>
        <v/>
      </c>
      <c r="H150" s="147" t="str">
        <f t="shared" si="86"/>
        <v/>
      </c>
      <c r="I150" s="147" t="str">
        <f t="shared" si="86"/>
        <v>Sinh-Vân</v>
      </c>
      <c r="J150" s="147" t="str">
        <f t="shared" si="86"/>
        <v/>
      </c>
      <c r="K150" s="147" t="str">
        <f t="shared" si="86"/>
        <v/>
      </c>
      <c r="L150" s="147" t="str">
        <f t="shared" si="86"/>
        <v/>
      </c>
      <c r="M150" s="147" t="str">
        <f t="shared" si="86"/>
        <v/>
      </c>
      <c r="N150" s="147" t="str">
        <f t="shared" si="86"/>
        <v/>
      </c>
      <c r="O150" s="147" t="str">
        <f t="shared" si="86"/>
        <v/>
      </c>
      <c r="P150" s="147" t="str">
        <f t="shared" si="86"/>
        <v/>
      </c>
      <c r="Q150" s="147" t="str">
        <f t="shared" ref="Q150" si="98">IF(OR(Q18="HĐTN-Hoa",Q18="HĐTN-Thủy",Q18="HĐTN-Vân",Q18="HĐTN-Yên",Q18="Sinh-Yên",Q18="Sinh-Thủy",Q18="Sinh-Vân",Q18="Sinh-Hoa",Q18="CNghệ-Thủy",Q18="CNghệ-Hoa",Q18="CNghệ-Yên",Q18="CNghệ-Vân",),Q18,"")</f>
        <v/>
      </c>
      <c r="R150" s="147" t="str">
        <f t="shared" si="86"/>
        <v/>
      </c>
      <c r="S150" s="147" t="str">
        <f t="shared" si="82"/>
        <v/>
      </c>
      <c r="T150" s="147" t="str">
        <f t="shared" si="82"/>
        <v/>
      </c>
      <c r="U150" s="147" t="str">
        <f t="shared" si="82"/>
        <v/>
      </c>
      <c r="V150" s="147" t="str">
        <f t="shared" si="82"/>
        <v/>
      </c>
      <c r="W150" s="147" t="str">
        <f t="shared" si="84"/>
        <v/>
      </c>
      <c r="X150" s="148">
        <f t="shared" si="85"/>
        <v>-3</v>
      </c>
    </row>
    <row r="151" spans="1:24" ht="18" customHeight="1" x14ac:dyDescent="0.35">
      <c r="A151" s="146">
        <v>4</v>
      </c>
      <c r="B151" s="147" t="str">
        <f t="shared" si="86"/>
        <v/>
      </c>
      <c r="C151" s="147" t="str">
        <f t="shared" si="86"/>
        <v/>
      </c>
      <c r="D151" s="147" t="str">
        <f t="shared" si="86"/>
        <v/>
      </c>
      <c r="E151" s="147" t="str">
        <f t="shared" si="86"/>
        <v/>
      </c>
      <c r="F151" s="147" t="str">
        <f t="shared" si="86"/>
        <v/>
      </c>
      <c r="G151" s="147" t="str">
        <f t="shared" si="86"/>
        <v/>
      </c>
      <c r="H151" s="147" t="str">
        <f t="shared" si="86"/>
        <v>Sinh-Yên</v>
      </c>
      <c r="I151" s="147" t="str">
        <f t="shared" si="86"/>
        <v/>
      </c>
      <c r="J151" s="147" t="str">
        <f t="shared" si="86"/>
        <v/>
      </c>
      <c r="K151" s="147" t="str">
        <f t="shared" si="86"/>
        <v/>
      </c>
      <c r="L151" s="147" t="str">
        <f t="shared" si="86"/>
        <v/>
      </c>
      <c r="M151" s="147" t="str">
        <f t="shared" si="86"/>
        <v/>
      </c>
      <c r="N151" s="147" t="str">
        <f t="shared" si="86"/>
        <v/>
      </c>
      <c r="O151" s="147" t="str">
        <f t="shared" si="86"/>
        <v/>
      </c>
      <c r="P151" s="147" t="str">
        <f t="shared" si="86"/>
        <v/>
      </c>
      <c r="Q151" s="147" t="str">
        <f t="shared" ref="Q151" si="99">IF(OR(Q19="HĐTN-Hoa",Q19="HĐTN-Thủy",Q19="HĐTN-Vân",Q19="HĐTN-Yên",Q19="Sinh-Yên",Q19="Sinh-Thủy",Q19="Sinh-Vân",Q19="Sinh-Hoa",Q19="CNghệ-Thủy",Q19="CNghệ-Hoa",Q19="CNghệ-Yên",Q19="CNghệ-Vân",),Q19,"")</f>
        <v/>
      </c>
      <c r="R151" s="147" t="str">
        <f t="shared" si="86"/>
        <v/>
      </c>
      <c r="S151" s="147" t="str">
        <f t="shared" si="82"/>
        <v/>
      </c>
      <c r="T151" s="147" t="str">
        <f t="shared" si="82"/>
        <v/>
      </c>
      <c r="U151" s="147" t="str">
        <f t="shared" si="82"/>
        <v/>
      </c>
      <c r="V151" s="147" t="str">
        <f t="shared" si="82"/>
        <v/>
      </c>
      <c r="W151" s="147" t="str">
        <f t="shared" si="84"/>
        <v/>
      </c>
      <c r="X151" s="148">
        <f t="shared" si="85"/>
        <v>-3</v>
      </c>
    </row>
    <row r="152" spans="1:24" ht="18" customHeight="1" x14ac:dyDescent="0.35">
      <c r="A152" s="149">
        <v>5</v>
      </c>
      <c r="B152" s="150" t="str">
        <f t="shared" si="86"/>
        <v/>
      </c>
      <c r="C152" s="150" t="str">
        <f t="shared" si="86"/>
        <v/>
      </c>
      <c r="D152" s="150" t="str">
        <f t="shared" si="86"/>
        <v/>
      </c>
      <c r="E152" s="150" t="str">
        <f t="shared" si="86"/>
        <v/>
      </c>
      <c r="F152" s="150" t="str">
        <f t="shared" si="86"/>
        <v/>
      </c>
      <c r="G152" s="150" t="str">
        <f t="shared" si="86"/>
        <v/>
      </c>
      <c r="H152" s="150" t="str">
        <f t="shared" si="86"/>
        <v/>
      </c>
      <c r="I152" s="150" t="str">
        <f t="shared" si="86"/>
        <v/>
      </c>
      <c r="J152" s="150" t="str">
        <f t="shared" si="86"/>
        <v>CNghệ-Vân</v>
      </c>
      <c r="K152" s="150" t="str">
        <f t="shared" si="86"/>
        <v/>
      </c>
      <c r="L152" s="150" t="str">
        <f t="shared" si="86"/>
        <v/>
      </c>
      <c r="M152" s="150" t="str">
        <f t="shared" si="86"/>
        <v/>
      </c>
      <c r="N152" s="150" t="str">
        <f t="shared" si="86"/>
        <v/>
      </c>
      <c r="O152" s="150" t="str">
        <f t="shared" si="86"/>
        <v/>
      </c>
      <c r="P152" s="150" t="str">
        <f t="shared" si="86"/>
        <v/>
      </c>
      <c r="Q152" s="150" t="str">
        <f t="shared" ref="Q152" si="100">IF(OR(Q20="HĐTN-Hoa",Q20="HĐTN-Thủy",Q20="HĐTN-Vân",Q20="HĐTN-Yên",Q20="Sinh-Yên",Q20="Sinh-Thủy",Q20="Sinh-Vân",Q20="Sinh-Hoa",Q20="CNghệ-Thủy",Q20="CNghệ-Hoa",Q20="CNghệ-Yên",Q20="CNghệ-Vân",),Q20,"")</f>
        <v/>
      </c>
      <c r="R152" s="150" t="str">
        <f t="shared" si="86"/>
        <v/>
      </c>
      <c r="S152" s="150" t="str">
        <f t="shared" si="82"/>
        <v/>
      </c>
      <c r="T152" s="150" t="str">
        <f t="shared" si="82"/>
        <v/>
      </c>
      <c r="U152" s="150" t="str">
        <f t="shared" si="82"/>
        <v/>
      </c>
      <c r="V152" s="150" t="str">
        <f t="shared" si="82"/>
        <v/>
      </c>
      <c r="W152" s="150" t="str">
        <f t="shared" si="84"/>
        <v/>
      </c>
      <c r="X152" s="151">
        <f t="shared" si="85"/>
        <v>-3</v>
      </c>
    </row>
    <row r="153" spans="1:24" ht="18" customHeight="1" x14ac:dyDescent="0.35">
      <c r="A153" s="142">
        <v>1</v>
      </c>
      <c r="B153" s="144" t="str">
        <f t="shared" si="86"/>
        <v>Sinh-Hoa</v>
      </c>
      <c r="C153" s="144" t="str">
        <f t="shared" si="86"/>
        <v/>
      </c>
      <c r="D153" s="144" t="str">
        <f t="shared" si="86"/>
        <v/>
      </c>
      <c r="E153" s="144" t="str">
        <f t="shared" si="86"/>
        <v/>
      </c>
      <c r="F153" s="144" t="str">
        <f t="shared" si="86"/>
        <v/>
      </c>
      <c r="G153" s="144" t="str">
        <f t="shared" si="86"/>
        <v/>
      </c>
      <c r="H153" s="144" t="str">
        <f t="shared" si="86"/>
        <v>CNghệ-Yên</v>
      </c>
      <c r="I153" s="144" t="str">
        <f t="shared" si="86"/>
        <v/>
      </c>
      <c r="J153" s="144" t="str">
        <f t="shared" si="86"/>
        <v/>
      </c>
      <c r="K153" s="144" t="str">
        <f t="shared" si="86"/>
        <v/>
      </c>
      <c r="L153" s="144" t="str">
        <f t="shared" si="86"/>
        <v/>
      </c>
      <c r="M153" s="144" t="str">
        <f t="shared" si="86"/>
        <v/>
      </c>
      <c r="N153" s="144" t="str">
        <f t="shared" si="86"/>
        <v/>
      </c>
      <c r="O153" s="144" t="str">
        <f t="shared" si="86"/>
        <v/>
      </c>
      <c r="P153" s="144" t="str">
        <f t="shared" si="86"/>
        <v>Sinh-Thủy</v>
      </c>
      <c r="Q153" s="144" t="str">
        <f t="shared" ref="Q153" si="101">IF(OR(Q21="HĐTN-Hoa",Q21="HĐTN-Thủy",Q21="HĐTN-Vân",Q21="HĐTN-Yên",Q21="Sinh-Yên",Q21="Sinh-Thủy",Q21="Sinh-Vân",Q21="Sinh-Hoa",Q21="CNghệ-Thủy",Q21="CNghệ-Hoa",Q21="CNghệ-Yên",Q21="CNghệ-Vân",),Q21,"")</f>
        <v/>
      </c>
      <c r="R153" s="144" t="str">
        <f t="shared" si="86"/>
        <v/>
      </c>
      <c r="S153" s="144" t="str">
        <f t="shared" si="82"/>
        <v/>
      </c>
      <c r="T153" s="144" t="str">
        <f t="shared" si="82"/>
        <v/>
      </c>
      <c r="U153" s="144" t="str">
        <f t="shared" si="82"/>
        <v/>
      </c>
      <c r="V153" s="144" t="str">
        <f t="shared" si="82"/>
        <v/>
      </c>
      <c r="W153" s="144" t="str">
        <f t="shared" si="84"/>
        <v/>
      </c>
      <c r="X153" s="145">
        <f t="shared" si="85"/>
        <v>-1</v>
      </c>
    </row>
    <row r="154" spans="1:24" ht="18" customHeight="1" x14ac:dyDescent="0.35">
      <c r="A154" s="146">
        <v>2</v>
      </c>
      <c r="B154" s="147" t="str">
        <f t="shared" si="86"/>
        <v>HĐTN-Hoa</v>
      </c>
      <c r="C154" s="147" t="str">
        <f t="shared" si="86"/>
        <v/>
      </c>
      <c r="D154" s="147" t="str">
        <f t="shared" si="86"/>
        <v/>
      </c>
      <c r="E154" s="147" t="str">
        <f t="shared" si="86"/>
        <v/>
      </c>
      <c r="F154" s="147" t="str">
        <f t="shared" si="86"/>
        <v/>
      </c>
      <c r="G154" s="147" t="str">
        <f t="shared" si="86"/>
        <v/>
      </c>
      <c r="H154" s="147" t="str">
        <f t="shared" si="86"/>
        <v/>
      </c>
      <c r="I154" s="147" t="str">
        <f t="shared" si="86"/>
        <v/>
      </c>
      <c r="J154" s="147" t="str">
        <f t="shared" si="86"/>
        <v/>
      </c>
      <c r="K154" s="147" t="str">
        <f t="shared" si="86"/>
        <v/>
      </c>
      <c r="L154" s="147" t="str">
        <f t="shared" si="86"/>
        <v/>
      </c>
      <c r="M154" s="147" t="str">
        <f t="shared" si="86"/>
        <v/>
      </c>
      <c r="N154" s="147" t="str">
        <f t="shared" si="86"/>
        <v/>
      </c>
      <c r="O154" s="147" t="str">
        <f t="shared" si="86"/>
        <v/>
      </c>
      <c r="P154" s="147" t="str">
        <f t="shared" si="86"/>
        <v>Sinh-Thủy</v>
      </c>
      <c r="Q154" s="147" t="str">
        <f t="shared" ref="Q154:Q167" si="102">IF(OR(Q22="HĐTN-Hoa",Q22="HĐTN-Thủy",Q22="HĐTN-Vân",Q22="HĐTN-Yên",Q22="Sinh-Yên",Q22="Sinh-Thủy",Q22="Sinh-Vân",Q22="Sinh-Hoa",Q22="CNghệ-Thủy",Q22="CNghệ-Hoa",Q22="CNghệ-Yên",Q22="CNghệ-Vân",),Q22,"")</f>
        <v/>
      </c>
      <c r="R154" s="147" t="str">
        <f t="shared" si="86"/>
        <v/>
      </c>
      <c r="S154" s="147" t="str">
        <f t="shared" ref="S154:V154" si="103">IF(OR(S22="HĐTN-Hoa",S22="HĐTN-Thủy",S22="HĐTN-Vân",S22="HĐTN-Yên",S22="Sinh-Yên",S22="Sinh-Thủy",S22="Sinh-Vân",S22="Sinh-Hoa",S22="CNghệ-Thủy",S22="CNghệ-Hoa",S22="CNghệ-Yên",S22="CNghệ-Vân",),S22,"")</f>
        <v/>
      </c>
      <c r="T154" s="147" t="str">
        <f t="shared" si="103"/>
        <v/>
      </c>
      <c r="U154" s="147" t="str">
        <f t="shared" si="103"/>
        <v/>
      </c>
      <c r="V154" s="147" t="str">
        <f t="shared" si="103"/>
        <v/>
      </c>
      <c r="W154" s="147" t="str">
        <f t="shared" si="84"/>
        <v/>
      </c>
      <c r="X154" s="148">
        <f t="shared" si="85"/>
        <v>-2</v>
      </c>
    </row>
    <row r="155" spans="1:24" ht="18" customHeight="1" x14ac:dyDescent="0.35">
      <c r="A155" s="7" t="s">
        <v>93</v>
      </c>
      <c r="B155" s="147" t="str">
        <f t="shared" ref="B155:V167" si="104">IF(OR(B23="HĐTN-Hoa",B23="HĐTN-Thủy",B23="HĐTN-Vân",B23="HĐTN-Yên",B23="Sinh-Yên",B23="Sinh-Thủy",B23="Sinh-Vân",B23="Sinh-Hoa",B23="CNghệ-Thủy",B23="CNghệ-Hoa",B23="CNghệ-Yên",B23="CNghệ-Vân",),B23,"")</f>
        <v/>
      </c>
      <c r="C155" s="147" t="str">
        <f t="shared" si="104"/>
        <v/>
      </c>
      <c r="D155" s="147" t="str">
        <f t="shared" si="104"/>
        <v/>
      </c>
      <c r="E155" s="147" t="str">
        <f t="shared" si="104"/>
        <v/>
      </c>
      <c r="F155" s="147" t="str">
        <f t="shared" si="104"/>
        <v/>
      </c>
      <c r="G155" s="147" t="str">
        <f t="shared" si="104"/>
        <v/>
      </c>
      <c r="H155" s="147" t="str">
        <f t="shared" si="104"/>
        <v/>
      </c>
      <c r="I155" s="147" t="str">
        <f t="shared" si="104"/>
        <v/>
      </c>
      <c r="J155" s="147" t="str">
        <f t="shared" si="104"/>
        <v/>
      </c>
      <c r="K155" s="147" t="str">
        <f t="shared" si="104"/>
        <v/>
      </c>
      <c r="L155" s="147" t="str">
        <f t="shared" si="104"/>
        <v/>
      </c>
      <c r="M155" s="147" t="str">
        <f t="shared" si="104"/>
        <v/>
      </c>
      <c r="N155" s="147" t="str">
        <f t="shared" si="104"/>
        <v/>
      </c>
      <c r="O155" s="147" t="str">
        <f t="shared" si="104"/>
        <v/>
      </c>
      <c r="P155" s="147" t="str">
        <f t="shared" si="104"/>
        <v/>
      </c>
      <c r="Q155" s="147" t="str">
        <f t="shared" si="102"/>
        <v/>
      </c>
      <c r="R155" s="147" t="str">
        <f t="shared" si="104"/>
        <v/>
      </c>
      <c r="S155" s="147" t="str">
        <f t="shared" si="104"/>
        <v/>
      </c>
      <c r="T155" s="147" t="str">
        <f t="shared" si="104"/>
        <v/>
      </c>
      <c r="U155" s="147" t="str">
        <f t="shared" si="104"/>
        <v/>
      </c>
      <c r="V155" s="147" t="str">
        <f t="shared" si="104"/>
        <v/>
      </c>
      <c r="W155" s="147" t="str">
        <f t="shared" si="84"/>
        <v/>
      </c>
      <c r="X155" s="148">
        <f t="shared" si="85"/>
        <v>-4</v>
      </c>
    </row>
    <row r="156" spans="1:24" ht="18" customHeight="1" x14ac:dyDescent="0.35">
      <c r="A156" s="146">
        <v>4</v>
      </c>
      <c r="B156" s="147" t="str">
        <f t="shared" si="104"/>
        <v/>
      </c>
      <c r="C156" s="147" t="str">
        <f t="shared" si="104"/>
        <v/>
      </c>
      <c r="D156" s="147" t="str">
        <f t="shared" si="104"/>
        <v/>
      </c>
      <c r="E156" s="147" t="str">
        <f t="shared" si="104"/>
        <v/>
      </c>
      <c r="F156" s="147" t="str">
        <f t="shared" si="104"/>
        <v/>
      </c>
      <c r="G156" s="147" t="str">
        <f t="shared" si="104"/>
        <v/>
      </c>
      <c r="H156" s="147" t="str">
        <f t="shared" si="104"/>
        <v/>
      </c>
      <c r="I156" s="147" t="str">
        <f t="shared" si="104"/>
        <v/>
      </c>
      <c r="J156" s="147" t="str">
        <f t="shared" si="104"/>
        <v>Sinh-Thủy</v>
      </c>
      <c r="K156" s="147" t="str">
        <f t="shared" si="104"/>
        <v/>
      </c>
      <c r="L156" s="147" t="str">
        <f t="shared" si="104"/>
        <v/>
      </c>
      <c r="M156" s="147" t="str">
        <f t="shared" si="104"/>
        <v/>
      </c>
      <c r="N156" s="147" t="str">
        <f t="shared" si="104"/>
        <v/>
      </c>
      <c r="O156" s="147" t="str">
        <f t="shared" si="104"/>
        <v/>
      </c>
      <c r="P156" s="147" t="str">
        <f t="shared" si="104"/>
        <v/>
      </c>
      <c r="Q156" s="147" t="str">
        <f t="shared" si="102"/>
        <v/>
      </c>
      <c r="R156" s="147" t="str">
        <f t="shared" si="104"/>
        <v/>
      </c>
      <c r="S156" s="147" t="str">
        <f t="shared" si="104"/>
        <v/>
      </c>
      <c r="T156" s="147" t="str">
        <f t="shared" si="104"/>
        <v/>
      </c>
      <c r="U156" s="147" t="str">
        <f t="shared" si="104"/>
        <v/>
      </c>
      <c r="V156" s="147" t="str">
        <f t="shared" si="104"/>
        <v/>
      </c>
      <c r="W156" s="147" t="str">
        <f t="shared" si="84"/>
        <v/>
      </c>
      <c r="X156" s="148">
        <f t="shared" si="85"/>
        <v>-3</v>
      </c>
    </row>
    <row r="157" spans="1:24" ht="18" customHeight="1" x14ac:dyDescent="0.35">
      <c r="A157" s="149">
        <v>5</v>
      </c>
      <c r="B157" s="150" t="str">
        <f t="shared" si="104"/>
        <v/>
      </c>
      <c r="C157" s="150" t="str">
        <f t="shared" si="104"/>
        <v/>
      </c>
      <c r="D157" s="150" t="str">
        <f t="shared" si="104"/>
        <v/>
      </c>
      <c r="E157" s="150" t="str">
        <f t="shared" si="104"/>
        <v/>
      </c>
      <c r="F157" s="150" t="str">
        <f t="shared" si="104"/>
        <v/>
      </c>
      <c r="G157" s="150" t="str">
        <f t="shared" si="104"/>
        <v/>
      </c>
      <c r="H157" s="150" t="str">
        <f t="shared" si="104"/>
        <v/>
      </c>
      <c r="I157" s="150" t="str">
        <f t="shared" si="104"/>
        <v/>
      </c>
      <c r="J157" s="150" t="str">
        <f t="shared" si="104"/>
        <v>Sinh-Thủy</v>
      </c>
      <c r="K157" s="150" t="str">
        <f t="shared" si="104"/>
        <v/>
      </c>
      <c r="L157" s="150" t="str">
        <f t="shared" si="104"/>
        <v/>
      </c>
      <c r="M157" s="150" t="str">
        <f t="shared" si="104"/>
        <v/>
      </c>
      <c r="N157" s="150" t="str">
        <f t="shared" si="104"/>
        <v/>
      </c>
      <c r="O157" s="150" t="str">
        <f t="shared" si="104"/>
        <v/>
      </c>
      <c r="P157" s="150" t="str">
        <f t="shared" si="104"/>
        <v/>
      </c>
      <c r="Q157" s="150" t="str">
        <f t="shared" si="102"/>
        <v/>
      </c>
      <c r="R157" s="150" t="str">
        <f t="shared" si="104"/>
        <v/>
      </c>
      <c r="S157" s="150" t="str">
        <f t="shared" si="104"/>
        <v/>
      </c>
      <c r="T157" s="150" t="str">
        <f t="shared" si="104"/>
        <v/>
      </c>
      <c r="U157" s="150" t="str">
        <f t="shared" si="104"/>
        <v/>
      </c>
      <c r="V157" s="150" t="str">
        <f t="shared" si="104"/>
        <v/>
      </c>
      <c r="W157" s="150" t="str">
        <f t="shared" si="84"/>
        <v/>
      </c>
      <c r="X157" s="151">
        <f t="shared" si="85"/>
        <v>-3</v>
      </c>
    </row>
    <row r="158" spans="1:24" ht="18" customHeight="1" x14ac:dyDescent="0.35">
      <c r="A158" s="142">
        <v>1</v>
      </c>
      <c r="B158" s="144" t="str">
        <f t="shared" si="104"/>
        <v/>
      </c>
      <c r="C158" s="144" t="str">
        <f t="shared" si="104"/>
        <v/>
      </c>
      <c r="D158" s="144" t="str">
        <f t="shared" si="104"/>
        <v/>
      </c>
      <c r="E158" s="144" t="str">
        <f t="shared" si="104"/>
        <v/>
      </c>
      <c r="F158" s="144" t="str">
        <f t="shared" si="104"/>
        <v/>
      </c>
      <c r="G158" s="144" t="str">
        <f t="shared" si="104"/>
        <v/>
      </c>
      <c r="H158" s="144" t="str">
        <f t="shared" si="104"/>
        <v>Sinh-Yên</v>
      </c>
      <c r="I158" s="144" t="str">
        <f t="shared" si="104"/>
        <v/>
      </c>
      <c r="J158" s="144" t="str">
        <f t="shared" si="104"/>
        <v/>
      </c>
      <c r="K158" s="144" t="str">
        <f t="shared" si="104"/>
        <v/>
      </c>
      <c r="L158" s="144" t="str">
        <f t="shared" si="104"/>
        <v/>
      </c>
      <c r="M158" s="144" t="str">
        <f t="shared" si="104"/>
        <v/>
      </c>
      <c r="N158" s="144" t="str">
        <f t="shared" si="104"/>
        <v/>
      </c>
      <c r="O158" s="144" t="str">
        <f t="shared" si="104"/>
        <v/>
      </c>
      <c r="P158" s="144" t="str">
        <f t="shared" si="104"/>
        <v/>
      </c>
      <c r="Q158" s="144" t="str">
        <f t="shared" si="102"/>
        <v/>
      </c>
      <c r="R158" s="144" t="str">
        <f t="shared" si="104"/>
        <v/>
      </c>
      <c r="S158" s="144" t="str">
        <f t="shared" si="104"/>
        <v/>
      </c>
      <c r="T158" s="144" t="str">
        <f t="shared" si="104"/>
        <v/>
      </c>
      <c r="U158" s="144" t="str">
        <f t="shared" si="104"/>
        <v/>
      </c>
      <c r="V158" s="144" t="str">
        <f t="shared" si="104"/>
        <v/>
      </c>
      <c r="W158" s="144" t="str">
        <f t="shared" si="84"/>
        <v/>
      </c>
      <c r="X158" s="145">
        <f t="shared" si="85"/>
        <v>-3</v>
      </c>
    </row>
    <row r="159" spans="1:24" ht="18" customHeight="1" x14ac:dyDescent="0.35">
      <c r="A159" s="146">
        <v>2</v>
      </c>
      <c r="B159" s="147" t="str">
        <f t="shared" si="104"/>
        <v/>
      </c>
      <c r="C159" s="147" t="str">
        <f t="shared" si="104"/>
        <v/>
      </c>
      <c r="D159" s="147" t="str">
        <f t="shared" si="104"/>
        <v/>
      </c>
      <c r="E159" s="147" t="str">
        <f t="shared" si="104"/>
        <v/>
      </c>
      <c r="F159" s="147" t="str">
        <f t="shared" si="104"/>
        <v/>
      </c>
      <c r="G159" s="147" t="str">
        <f t="shared" si="104"/>
        <v/>
      </c>
      <c r="H159" s="147" t="str">
        <f t="shared" si="104"/>
        <v>Sinh-Yên</v>
      </c>
      <c r="I159" s="147" t="str">
        <f t="shared" si="104"/>
        <v/>
      </c>
      <c r="J159" s="147" t="str">
        <f t="shared" si="104"/>
        <v/>
      </c>
      <c r="K159" s="147" t="str">
        <f t="shared" si="104"/>
        <v/>
      </c>
      <c r="L159" s="147" t="str">
        <f t="shared" si="104"/>
        <v/>
      </c>
      <c r="M159" s="147" t="str">
        <f t="shared" si="104"/>
        <v/>
      </c>
      <c r="N159" s="147" t="str">
        <f t="shared" si="104"/>
        <v/>
      </c>
      <c r="O159" s="147" t="str">
        <f t="shared" si="104"/>
        <v/>
      </c>
      <c r="P159" s="147" t="str">
        <f t="shared" si="104"/>
        <v/>
      </c>
      <c r="Q159" s="147" t="str">
        <f t="shared" si="102"/>
        <v/>
      </c>
      <c r="R159" s="147" t="str">
        <f t="shared" si="104"/>
        <v/>
      </c>
      <c r="S159" s="147" t="str">
        <f t="shared" si="104"/>
        <v/>
      </c>
      <c r="T159" s="147" t="str">
        <f t="shared" si="104"/>
        <v/>
      </c>
      <c r="U159" s="147" t="str">
        <f t="shared" si="104"/>
        <v/>
      </c>
      <c r="V159" s="147" t="str">
        <f t="shared" si="104"/>
        <v/>
      </c>
      <c r="W159" s="147" t="str">
        <f t="shared" si="84"/>
        <v/>
      </c>
      <c r="X159" s="148">
        <f t="shared" si="85"/>
        <v>-3</v>
      </c>
    </row>
    <row r="160" spans="1:24" ht="18" customHeight="1" x14ac:dyDescent="0.35">
      <c r="A160" s="152" t="s">
        <v>86</v>
      </c>
      <c r="B160" s="147" t="str">
        <f t="shared" si="104"/>
        <v/>
      </c>
      <c r="C160" s="147" t="str">
        <f t="shared" si="104"/>
        <v>HĐTN-Yên</v>
      </c>
      <c r="D160" s="147" t="str">
        <f t="shared" si="104"/>
        <v/>
      </c>
      <c r="E160" s="147" t="str">
        <f t="shared" si="104"/>
        <v/>
      </c>
      <c r="F160" s="147" t="str">
        <f t="shared" si="104"/>
        <v/>
      </c>
      <c r="G160" s="147" t="str">
        <f t="shared" si="104"/>
        <v/>
      </c>
      <c r="H160" s="147" t="str">
        <f t="shared" si="104"/>
        <v/>
      </c>
      <c r="I160" s="147" t="str">
        <f t="shared" si="104"/>
        <v/>
      </c>
      <c r="J160" s="147" t="str">
        <f t="shared" si="104"/>
        <v/>
      </c>
      <c r="K160" s="147" t="str">
        <f t="shared" si="104"/>
        <v/>
      </c>
      <c r="L160" s="147" t="str">
        <f t="shared" si="104"/>
        <v/>
      </c>
      <c r="M160" s="147" t="str">
        <f t="shared" si="104"/>
        <v/>
      </c>
      <c r="N160" s="147" t="str">
        <f t="shared" si="104"/>
        <v/>
      </c>
      <c r="O160" s="147" t="str">
        <f t="shared" si="104"/>
        <v/>
      </c>
      <c r="P160" s="147" t="str">
        <f t="shared" si="104"/>
        <v/>
      </c>
      <c r="Q160" s="147" t="str">
        <f t="shared" si="102"/>
        <v/>
      </c>
      <c r="R160" s="147" t="str">
        <f t="shared" si="104"/>
        <v/>
      </c>
      <c r="S160" s="147" t="str">
        <f t="shared" si="104"/>
        <v/>
      </c>
      <c r="T160" s="147" t="str">
        <f t="shared" si="104"/>
        <v/>
      </c>
      <c r="U160" s="147" t="str">
        <f t="shared" si="104"/>
        <v/>
      </c>
      <c r="V160" s="147" t="str">
        <f t="shared" si="104"/>
        <v/>
      </c>
      <c r="W160" s="147" t="str">
        <f t="shared" si="84"/>
        <v/>
      </c>
      <c r="X160" s="148">
        <f t="shared" si="85"/>
        <v>-3</v>
      </c>
    </row>
    <row r="161" spans="1:24" ht="18" customHeight="1" x14ac:dyDescent="0.35">
      <c r="A161" s="146">
        <v>4</v>
      </c>
      <c r="B161" s="147" t="str">
        <f t="shared" si="104"/>
        <v/>
      </c>
      <c r="C161" s="147" t="str">
        <f t="shared" si="104"/>
        <v/>
      </c>
      <c r="D161" s="147" t="str">
        <f t="shared" si="104"/>
        <v/>
      </c>
      <c r="E161" s="147" t="str">
        <f t="shared" si="104"/>
        <v/>
      </c>
      <c r="F161" s="147" t="str">
        <f t="shared" si="104"/>
        <v/>
      </c>
      <c r="G161" s="147" t="str">
        <f t="shared" si="104"/>
        <v/>
      </c>
      <c r="H161" s="147" t="str">
        <f t="shared" si="104"/>
        <v/>
      </c>
      <c r="I161" s="147" t="str">
        <f t="shared" si="104"/>
        <v/>
      </c>
      <c r="J161" s="147" t="str">
        <f t="shared" si="104"/>
        <v/>
      </c>
      <c r="K161" s="147" t="str">
        <f t="shared" si="104"/>
        <v/>
      </c>
      <c r="L161" s="147" t="str">
        <f t="shared" si="104"/>
        <v/>
      </c>
      <c r="M161" s="147" t="str">
        <f t="shared" si="104"/>
        <v/>
      </c>
      <c r="N161" s="147" t="str">
        <f t="shared" si="104"/>
        <v/>
      </c>
      <c r="O161" s="147" t="str">
        <f t="shared" si="104"/>
        <v/>
      </c>
      <c r="P161" s="147" t="str">
        <f t="shared" si="104"/>
        <v/>
      </c>
      <c r="Q161" s="147" t="str">
        <f t="shared" si="102"/>
        <v/>
      </c>
      <c r="R161" s="147" t="str">
        <f t="shared" si="104"/>
        <v/>
      </c>
      <c r="S161" s="147" t="str">
        <f t="shared" si="104"/>
        <v/>
      </c>
      <c r="T161" s="147" t="str">
        <f t="shared" si="104"/>
        <v/>
      </c>
      <c r="U161" s="147" t="str">
        <f t="shared" si="104"/>
        <v/>
      </c>
      <c r="V161" s="147" t="str">
        <f t="shared" si="104"/>
        <v/>
      </c>
      <c r="W161" s="147" t="str">
        <f t="shared" si="84"/>
        <v/>
      </c>
      <c r="X161" s="148">
        <f t="shared" si="85"/>
        <v>-4</v>
      </c>
    </row>
    <row r="162" spans="1:24" ht="18" customHeight="1" x14ac:dyDescent="0.35">
      <c r="A162" s="146">
        <v>5</v>
      </c>
      <c r="B162" s="150" t="str">
        <f t="shared" si="104"/>
        <v/>
      </c>
      <c r="C162" s="150" t="str">
        <f t="shared" si="104"/>
        <v/>
      </c>
      <c r="D162" s="150" t="str">
        <f t="shared" si="104"/>
        <v/>
      </c>
      <c r="E162" s="150" t="str">
        <f t="shared" si="104"/>
        <v/>
      </c>
      <c r="F162" s="150" t="str">
        <f t="shared" si="104"/>
        <v/>
      </c>
      <c r="G162" s="150" t="str">
        <f t="shared" si="104"/>
        <v/>
      </c>
      <c r="H162" s="150" t="str">
        <f t="shared" si="104"/>
        <v/>
      </c>
      <c r="I162" s="150" t="str">
        <f t="shared" si="104"/>
        <v/>
      </c>
      <c r="J162" s="150" t="str">
        <f t="shared" si="104"/>
        <v/>
      </c>
      <c r="K162" s="150" t="str">
        <f t="shared" si="104"/>
        <v/>
      </c>
      <c r="L162" s="150" t="str">
        <f t="shared" si="104"/>
        <v/>
      </c>
      <c r="M162" s="150" t="str">
        <f t="shared" si="104"/>
        <v/>
      </c>
      <c r="N162" s="150" t="str">
        <f t="shared" si="104"/>
        <v/>
      </c>
      <c r="O162" s="150" t="str">
        <f t="shared" si="104"/>
        <v/>
      </c>
      <c r="P162" s="150" t="str">
        <f t="shared" si="104"/>
        <v/>
      </c>
      <c r="Q162" s="150" t="str">
        <f t="shared" si="102"/>
        <v/>
      </c>
      <c r="R162" s="150" t="str">
        <f t="shared" si="104"/>
        <v/>
      </c>
      <c r="S162" s="150" t="str">
        <f t="shared" si="104"/>
        <v/>
      </c>
      <c r="T162" s="150" t="str">
        <f t="shared" si="104"/>
        <v/>
      </c>
      <c r="U162" s="150" t="str">
        <f t="shared" si="104"/>
        <v/>
      </c>
      <c r="V162" s="150" t="str">
        <f t="shared" si="104"/>
        <v/>
      </c>
      <c r="W162" s="150" t="str">
        <f t="shared" si="84"/>
        <v/>
      </c>
      <c r="X162" s="151">
        <f t="shared" si="85"/>
        <v>-4</v>
      </c>
    </row>
    <row r="163" spans="1:24" ht="18" customHeight="1" x14ac:dyDescent="0.35">
      <c r="A163" s="159" t="s">
        <v>96</v>
      </c>
      <c r="B163" s="144" t="str">
        <f t="shared" si="104"/>
        <v>Sinh-Hoa</v>
      </c>
      <c r="C163" s="144" t="str">
        <f t="shared" si="104"/>
        <v>HĐTN-Yên</v>
      </c>
      <c r="D163" s="144" t="str">
        <f t="shared" si="104"/>
        <v/>
      </c>
      <c r="E163" s="144" t="str">
        <f t="shared" si="104"/>
        <v/>
      </c>
      <c r="F163" s="144" t="str">
        <f t="shared" si="104"/>
        <v/>
      </c>
      <c r="G163" s="144" t="str">
        <f t="shared" si="104"/>
        <v/>
      </c>
      <c r="H163" s="144" t="str">
        <f t="shared" si="104"/>
        <v/>
      </c>
      <c r="I163" s="144" t="str">
        <f t="shared" si="104"/>
        <v/>
      </c>
      <c r="J163" s="144" t="str">
        <f t="shared" si="104"/>
        <v/>
      </c>
      <c r="K163" s="144" t="str">
        <f t="shared" si="104"/>
        <v/>
      </c>
      <c r="L163" s="144" t="str">
        <f t="shared" si="104"/>
        <v/>
      </c>
      <c r="M163" s="144" t="str">
        <f t="shared" si="104"/>
        <v/>
      </c>
      <c r="N163" s="144" t="str">
        <f t="shared" si="104"/>
        <v/>
      </c>
      <c r="O163" s="144" t="str">
        <f t="shared" si="104"/>
        <v>CNghệ-Vân</v>
      </c>
      <c r="P163" s="144" t="str">
        <f t="shared" si="104"/>
        <v/>
      </c>
      <c r="Q163" s="144" t="str">
        <f t="shared" si="102"/>
        <v/>
      </c>
      <c r="R163" s="144" t="str">
        <f t="shared" si="104"/>
        <v/>
      </c>
      <c r="S163" s="144" t="str">
        <f t="shared" si="104"/>
        <v/>
      </c>
      <c r="T163" s="144" t="str">
        <f t="shared" si="104"/>
        <v/>
      </c>
      <c r="U163" s="144" t="str">
        <f t="shared" si="104"/>
        <v/>
      </c>
      <c r="V163" s="144" t="str">
        <f t="shared" si="104"/>
        <v/>
      </c>
      <c r="W163" s="144" t="str">
        <f t="shared" si="84"/>
        <v/>
      </c>
      <c r="X163" s="145">
        <f t="shared" si="85"/>
        <v>-1</v>
      </c>
    </row>
    <row r="164" spans="1:24" ht="18" customHeight="1" x14ac:dyDescent="0.35">
      <c r="A164" s="155">
        <v>2</v>
      </c>
      <c r="B164" s="147" t="str">
        <f t="shared" si="104"/>
        <v/>
      </c>
      <c r="C164" s="147" t="str">
        <f t="shared" si="104"/>
        <v>HĐTN-Yên</v>
      </c>
      <c r="D164" s="147" t="str">
        <f t="shared" si="104"/>
        <v/>
      </c>
      <c r="E164" s="147" t="str">
        <f t="shared" si="104"/>
        <v/>
      </c>
      <c r="F164" s="147" t="str">
        <f t="shared" si="104"/>
        <v/>
      </c>
      <c r="G164" s="147" t="str">
        <f t="shared" si="104"/>
        <v/>
      </c>
      <c r="H164" s="147" t="str">
        <f t="shared" si="104"/>
        <v/>
      </c>
      <c r="I164" s="147" t="str">
        <f t="shared" si="104"/>
        <v/>
      </c>
      <c r="J164" s="147" t="str">
        <f t="shared" si="104"/>
        <v/>
      </c>
      <c r="K164" s="147" t="str">
        <f t="shared" si="104"/>
        <v/>
      </c>
      <c r="L164" s="147" t="str">
        <f t="shared" si="104"/>
        <v/>
      </c>
      <c r="M164" s="147" t="str">
        <f t="shared" si="104"/>
        <v/>
      </c>
      <c r="N164" s="147" t="str">
        <f t="shared" si="104"/>
        <v>CNghệ-Vân</v>
      </c>
      <c r="O164" s="147" t="str">
        <f t="shared" si="104"/>
        <v/>
      </c>
      <c r="P164" s="147" t="str">
        <f t="shared" si="104"/>
        <v/>
      </c>
      <c r="Q164" s="147" t="str">
        <f t="shared" si="102"/>
        <v/>
      </c>
      <c r="R164" s="147" t="str">
        <f t="shared" si="104"/>
        <v/>
      </c>
      <c r="S164" s="147" t="str">
        <f t="shared" si="104"/>
        <v/>
      </c>
      <c r="T164" s="147" t="str">
        <f t="shared" si="104"/>
        <v/>
      </c>
      <c r="U164" s="147" t="str">
        <f t="shared" si="104"/>
        <v/>
      </c>
      <c r="V164" s="147" t="str">
        <f t="shared" si="104"/>
        <v/>
      </c>
      <c r="W164" s="147" t="str">
        <f t="shared" si="84"/>
        <v/>
      </c>
      <c r="X164" s="148">
        <f t="shared" si="85"/>
        <v>-2</v>
      </c>
    </row>
    <row r="165" spans="1:24" ht="18" customHeight="1" x14ac:dyDescent="0.35">
      <c r="A165" s="155"/>
      <c r="B165" s="147" t="str">
        <f t="shared" si="104"/>
        <v/>
      </c>
      <c r="C165" s="147" t="str">
        <f t="shared" si="104"/>
        <v/>
      </c>
      <c r="D165" s="147" t="str">
        <f t="shared" si="104"/>
        <v/>
      </c>
      <c r="E165" s="147" t="str">
        <f t="shared" si="104"/>
        <v/>
      </c>
      <c r="F165" s="147" t="str">
        <f t="shared" si="104"/>
        <v/>
      </c>
      <c r="G165" s="147" t="str">
        <f t="shared" si="104"/>
        <v/>
      </c>
      <c r="H165" s="147" t="str">
        <f t="shared" si="104"/>
        <v/>
      </c>
      <c r="I165" s="147" t="str">
        <f t="shared" si="104"/>
        <v/>
      </c>
      <c r="J165" s="147" t="str">
        <f t="shared" si="104"/>
        <v/>
      </c>
      <c r="K165" s="147" t="str">
        <f t="shared" si="104"/>
        <v/>
      </c>
      <c r="L165" s="147" t="str">
        <f t="shared" si="104"/>
        <v/>
      </c>
      <c r="M165" s="147" t="str">
        <f t="shared" si="104"/>
        <v/>
      </c>
      <c r="N165" s="147" t="str">
        <f t="shared" si="104"/>
        <v/>
      </c>
      <c r="O165" s="147" t="str">
        <f t="shared" si="104"/>
        <v/>
      </c>
      <c r="P165" s="147" t="str">
        <f t="shared" si="104"/>
        <v>Sinh-Thủy</v>
      </c>
      <c r="Q165" s="147" t="str">
        <f t="shared" si="102"/>
        <v/>
      </c>
      <c r="R165" s="147" t="str">
        <f t="shared" si="104"/>
        <v/>
      </c>
      <c r="S165" s="147" t="str">
        <f t="shared" si="104"/>
        <v/>
      </c>
      <c r="T165" s="147" t="str">
        <f t="shared" si="104"/>
        <v/>
      </c>
      <c r="U165" s="147" t="str">
        <f t="shared" si="104"/>
        <v/>
      </c>
      <c r="V165" s="147" t="str">
        <f t="shared" si="104"/>
        <v/>
      </c>
      <c r="W165" s="147" t="str">
        <f t="shared" si="84"/>
        <v/>
      </c>
      <c r="X165" s="148">
        <f t="shared" si="85"/>
        <v>-3</v>
      </c>
    </row>
    <row r="166" spans="1:24" ht="18" customHeight="1" x14ac:dyDescent="0.35">
      <c r="A166" s="155"/>
      <c r="B166" s="147" t="str">
        <f t="shared" si="104"/>
        <v/>
      </c>
      <c r="C166" s="147" t="str">
        <f t="shared" si="104"/>
        <v/>
      </c>
      <c r="D166" s="147" t="str">
        <f t="shared" si="104"/>
        <v/>
      </c>
      <c r="E166" s="147" t="str">
        <f t="shared" si="104"/>
        <v/>
      </c>
      <c r="F166" s="147" t="str">
        <f t="shared" si="104"/>
        <v/>
      </c>
      <c r="G166" s="147" t="str">
        <f t="shared" si="104"/>
        <v/>
      </c>
      <c r="H166" s="147" t="str">
        <f t="shared" si="104"/>
        <v/>
      </c>
      <c r="I166" s="147" t="str">
        <f t="shared" si="104"/>
        <v/>
      </c>
      <c r="J166" s="147" t="str">
        <f t="shared" si="104"/>
        <v/>
      </c>
      <c r="K166" s="147" t="str">
        <f t="shared" si="104"/>
        <v/>
      </c>
      <c r="L166" s="147" t="str">
        <f t="shared" si="104"/>
        <v/>
      </c>
      <c r="M166" s="147" t="str">
        <f t="shared" si="104"/>
        <v/>
      </c>
      <c r="N166" s="147" t="str">
        <f t="shared" si="104"/>
        <v/>
      </c>
      <c r="O166" s="147" t="str">
        <f t="shared" si="104"/>
        <v/>
      </c>
      <c r="P166" s="147" t="str">
        <f t="shared" si="104"/>
        <v/>
      </c>
      <c r="Q166" s="147" t="str">
        <f t="shared" si="102"/>
        <v/>
      </c>
      <c r="R166" s="147" t="str">
        <f t="shared" si="104"/>
        <v/>
      </c>
      <c r="S166" s="147" t="str">
        <f t="shared" si="104"/>
        <v/>
      </c>
      <c r="T166" s="147" t="str">
        <f t="shared" si="104"/>
        <v/>
      </c>
      <c r="U166" s="147" t="str">
        <f t="shared" si="104"/>
        <v/>
      </c>
      <c r="V166" s="147" t="str">
        <f t="shared" si="104"/>
        <v/>
      </c>
      <c r="W166" s="147" t="str">
        <f t="shared" si="84"/>
        <v/>
      </c>
      <c r="X166" s="148">
        <f t="shared" si="85"/>
        <v>-4</v>
      </c>
    </row>
    <row r="167" spans="1:24" ht="18" customHeight="1" x14ac:dyDescent="0.35">
      <c r="A167" s="155"/>
      <c r="B167" s="150" t="str">
        <f t="shared" si="104"/>
        <v/>
      </c>
      <c r="C167" s="150" t="str">
        <f t="shared" si="104"/>
        <v/>
      </c>
      <c r="D167" s="150" t="str">
        <f t="shared" si="104"/>
        <v/>
      </c>
      <c r="E167" s="150" t="str">
        <f t="shared" si="104"/>
        <v/>
      </c>
      <c r="F167" s="150" t="str">
        <f t="shared" si="104"/>
        <v/>
      </c>
      <c r="G167" s="150" t="str">
        <f t="shared" si="104"/>
        <v/>
      </c>
      <c r="H167" s="150" t="str">
        <f t="shared" si="104"/>
        <v/>
      </c>
      <c r="I167" s="150" t="str">
        <f t="shared" si="104"/>
        <v/>
      </c>
      <c r="J167" s="150" t="str">
        <f t="shared" si="104"/>
        <v/>
      </c>
      <c r="K167" s="150" t="str">
        <f t="shared" si="104"/>
        <v/>
      </c>
      <c r="L167" s="150" t="str">
        <f t="shared" si="104"/>
        <v/>
      </c>
      <c r="M167" s="150" t="str">
        <f t="shared" si="104"/>
        <v/>
      </c>
      <c r="N167" s="150" t="str">
        <f t="shared" si="104"/>
        <v/>
      </c>
      <c r="O167" s="150" t="str">
        <f t="shared" si="104"/>
        <v/>
      </c>
      <c r="P167" s="150" t="str">
        <f t="shared" si="104"/>
        <v/>
      </c>
      <c r="Q167" s="150" t="str">
        <f t="shared" si="102"/>
        <v/>
      </c>
      <c r="R167" s="150" t="str">
        <f t="shared" ref="R167:V167" si="105">IF(OR(R35="HĐTN-Hoa",R35="HĐTN-Thủy",R35="HĐTN-Vân",R35="HĐTN-Yên",R35="Sinh-Yên",R35="Sinh-Thủy",R35="Sinh-Vân",R35="Sinh-Hoa",R35="CNghệ-Thủy",R35="CNghệ-Hoa",R35="CNghệ-Yên",R35="CNghệ-Vân",),R35,"")</f>
        <v/>
      </c>
      <c r="S167" s="150" t="str">
        <f t="shared" si="105"/>
        <v/>
      </c>
      <c r="T167" s="150" t="str">
        <f t="shared" si="105"/>
        <v/>
      </c>
      <c r="U167" s="150" t="str">
        <f t="shared" si="105"/>
        <v/>
      </c>
      <c r="V167" s="150" t="str">
        <f t="shared" si="105"/>
        <v/>
      </c>
      <c r="W167" s="150" t="str">
        <f t="shared" si="84"/>
        <v/>
      </c>
      <c r="X167" s="151">
        <f t="shared" si="85"/>
        <v>-4</v>
      </c>
    </row>
    <row r="168" spans="1:24" ht="18" customHeight="1" x14ac:dyDescent="0.35">
      <c r="A168" s="156">
        <f>18*30-COUNTBLANK(B138:W167)</f>
        <v>-87</v>
      </c>
      <c r="B168" s="19">
        <f>6*1+11*2+6*1</f>
        <v>34</v>
      </c>
      <c r="C168" s="157" t="str">
        <f>IF(A168&lt;&gt;B168,"Lỗi","")</f>
        <v>Lỗi</v>
      </c>
    </row>
    <row r="169" spans="1:24" ht="18" customHeight="1" x14ac:dyDescent="0.35">
      <c r="A169" s="137"/>
      <c r="B169" s="186" t="s">
        <v>99</v>
      </c>
      <c r="C169" s="187"/>
      <c r="D169" s="187"/>
      <c r="E169" s="187"/>
      <c r="F169" s="187"/>
      <c r="G169" s="187"/>
      <c r="H169" s="187"/>
      <c r="I169" s="187"/>
      <c r="J169" s="187"/>
      <c r="K169" s="187"/>
      <c r="L169" s="187"/>
      <c r="M169" s="187"/>
      <c r="N169" s="187"/>
      <c r="O169" s="187"/>
      <c r="P169" s="187"/>
      <c r="Q169" s="187"/>
      <c r="R169" s="187"/>
      <c r="S169" s="187"/>
      <c r="T169" s="138"/>
      <c r="U169" s="138"/>
      <c r="V169" s="138"/>
      <c r="W169" s="136"/>
    </row>
    <row r="170" spans="1:24" ht="18" customHeight="1" x14ac:dyDescent="0.35">
      <c r="A170" s="139"/>
      <c r="B170" s="140" t="str">
        <f t="shared" ref="B170:H170" si="106">B5</f>
        <v>10A1</v>
      </c>
      <c r="C170" s="140" t="str">
        <f t="shared" si="106"/>
        <v>10A2</v>
      </c>
      <c r="D170" s="140" t="str">
        <f t="shared" si="106"/>
        <v>10A3</v>
      </c>
      <c r="E170" s="140" t="str">
        <f t="shared" si="106"/>
        <v>10A4</v>
      </c>
      <c r="F170" s="140" t="str">
        <f t="shared" si="106"/>
        <v>10A5</v>
      </c>
      <c r="G170" s="140" t="str">
        <f t="shared" si="106"/>
        <v>10A6</v>
      </c>
      <c r="H170" s="140" t="str">
        <f t="shared" si="106"/>
        <v>10A7</v>
      </c>
      <c r="I170" s="140" t="str">
        <f>I5</f>
        <v>11B1</v>
      </c>
      <c r="J170" s="140" t="str">
        <f>J5</f>
        <v>11B2</v>
      </c>
      <c r="K170" s="140" t="str">
        <f>K5</f>
        <v>11B3</v>
      </c>
      <c r="L170" s="140" t="str">
        <f>L5</f>
        <v>11B4</v>
      </c>
      <c r="M170" s="140" t="str">
        <f>M5</f>
        <v>11B5</v>
      </c>
      <c r="N170" s="140" t="s">
        <v>53</v>
      </c>
      <c r="O170" s="140" t="s">
        <v>54</v>
      </c>
      <c r="P170" s="140" t="str">
        <f t="shared" ref="P170:W170" si="107">P5</f>
        <v>12C1</v>
      </c>
      <c r="Q170" s="140"/>
      <c r="R170" s="140" t="str">
        <f t="shared" si="107"/>
        <v>12C2</v>
      </c>
      <c r="S170" s="140" t="str">
        <f t="shared" si="107"/>
        <v>12C3</v>
      </c>
      <c r="T170" s="140" t="str">
        <f t="shared" si="107"/>
        <v>12C4</v>
      </c>
      <c r="U170" s="140" t="str">
        <f t="shared" ref="U170" si="108">U104</f>
        <v>12C5</v>
      </c>
      <c r="V170" s="140" t="str">
        <f t="shared" si="107"/>
        <v>12C6</v>
      </c>
      <c r="W170" s="140">
        <f t="shared" si="107"/>
        <v>0</v>
      </c>
      <c r="X170" s="141" t="s">
        <v>89</v>
      </c>
    </row>
    <row r="171" spans="1:24" ht="18" customHeight="1" x14ac:dyDescent="0.35">
      <c r="A171" s="142">
        <v>1</v>
      </c>
      <c r="B171" s="144" t="str">
        <f>IF(OR(B6="Tin-Thảo",B6="Tin-Hiếu"),B6,"")</f>
        <v/>
      </c>
      <c r="C171" s="144" t="str">
        <f t="shared" ref="C171:V186" si="109">IF(OR(C6="Tin-Thảo",C6="Tin-Hiếu"),C6,"")</f>
        <v/>
      </c>
      <c r="D171" s="144" t="str">
        <f t="shared" si="109"/>
        <v/>
      </c>
      <c r="E171" s="144" t="str">
        <f t="shared" si="109"/>
        <v/>
      </c>
      <c r="F171" s="144" t="str">
        <f t="shared" si="109"/>
        <v/>
      </c>
      <c r="G171" s="144" t="str">
        <f t="shared" si="109"/>
        <v/>
      </c>
      <c r="H171" s="144" t="str">
        <f t="shared" si="109"/>
        <v/>
      </c>
      <c r="I171" s="144" t="str">
        <f t="shared" si="109"/>
        <v/>
      </c>
      <c r="J171" s="144" t="str">
        <f t="shared" si="109"/>
        <v/>
      </c>
      <c r="K171" s="144" t="str">
        <f t="shared" si="109"/>
        <v/>
      </c>
      <c r="L171" s="144" t="str">
        <f t="shared" si="109"/>
        <v/>
      </c>
      <c r="M171" s="144" t="str">
        <f t="shared" si="109"/>
        <v/>
      </c>
      <c r="N171" s="144" t="str">
        <f t="shared" si="109"/>
        <v/>
      </c>
      <c r="O171" s="144" t="str">
        <f t="shared" si="109"/>
        <v/>
      </c>
      <c r="P171" s="144" t="str">
        <f t="shared" si="109"/>
        <v/>
      </c>
      <c r="Q171" s="144" t="str">
        <f t="shared" ref="Q171:Q184" si="110">IF(OR(Q6="Tin-Thảo",Q6="Tin-Hiếu"),Q6,"")</f>
        <v/>
      </c>
      <c r="R171" s="144" t="str">
        <f t="shared" si="109"/>
        <v/>
      </c>
      <c r="S171" s="144" t="str">
        <f t="shared" si="109"/>
        <v/>
      </c>
      <c r="T171" s="144" t="str">
        <f t="shared" si="109"/>
        <v/>
      </c>
      <c r="U171" s="144" t="str">
        <f t="shared" si="109"/>
        <v/>
      </c>
      <c r="V171" s="144" t="str">
        <f t="shared" si="109"/>
        <v/>
      </c>
      <c r="W171" s="144" t="str">
        <f t="shared" ref="W171:W200" si="111">IF(OR(W6="Tin-Hòa",W6="Tin-Huy"),W6,"")</f>
        <v/>
      </c>
      <c r="X171" s="145">
        <f t="shared" ref="X171:X200" si="112">IF((18-COUNTBLANK(B171:W171))=0,"",18-COUNTBLANK(B171:W171))</f>
        <v>-4</v>
      </c>
    </row>
    <row r="172" spans="1:24" ht="18" customHeight="1" x14ac:dyDescent="0.35">
      <c r="A172" s="146">
        <v>2</v>
      </c>
      <c r="B172" s="147" t="str">
        <f t="shared" ref="B172:V185" si="113">IF(OR(B7="Tin-Thảo",B7="Tin-Hiếu"),B7,"")</f>
        <v/>
      </c>
      <c r="C172" s="147" t="str">
        <f t="shared" si="113"/>
        <v/>
      </c>
      <c r="D172" s="147" t="str">
        <f t="shared" si="113"/>
        <v/>
      </c>
      <c r="E172" s="147" t="str">
        <f t="shared" si="113"/>
        <v/>
      </c>
      <c r="F172" s="147" t="str">
        <f t="shared" si="113"/>
        <v/>
      </c>
      <c r="G172" s="147" t="str">
        <f t="shared" si="113"/>
        <v/>
      </c>
      <c r="H172" s="147" t="str">
        <f t="shared" si="113"/>
        <v/>
      </c>
      <c r="I172" s="147" t="str">
        <f t="shared" si="113"/>
        <v/>
      </c>
      <c r="J172" s="147" t="str">
        <f t="shared" si="113"/>
        <v/>
      </c>
      <c r="K172" s="147" t="str">
        <f t="shared" si="113"/>
        <v/>
      </c>
      <c r="L172" s="147" t="str">
        <f t="shared" si="113"/>
        <v/>
      </c>
      <c r="M172" s="147" t="str">
        <f t="shared" si="113"/>
        <v/>
      </c>
      <c r="N172" s="147" t="str">
        <f t="shared" si="113"/>
        <v/>
      </c>
      <c r="O172" s="147" t="str">
        <f t="shared" si="109"/>
        <v/>
      </c>
      <c r="P172" s="147" t="str">
        <f t="shared" si="113"/>
        <v/>
      </c>
      <c r="Q172" s="147" t="str">
        <f t="shared" si="110"/>
        <v/>
      </c>
      <c r="R172" s="147" t="str">
        <f t="shared" si="113"/>
        <v/>
      </c>
      <c r="S172" s="147" t="str">
        <f t="shared" si="113"/>
        <v/>
      </c>
      <c r="T172" s="147" t="str">
        <f t="shared" si="113"/>
        <v/>
      </c>
      <c r="U172" s="147" t="str">
        <f t="shared" si="113"/>
        <v/>
      </c>
      <c r="V172" s="147" t="str">
        <f t="shared" si="113"/>
        <v/>
      </c>
      <c r="W172" s="147" t="str">
        <f t="shared" si="111"/>
        <v/>
      </c>
      <c r="X172" s="148">
        <f t="shared" si="112"/>
        <v>-4</v>
      </c>
    </row>
    <row r="173" spans="1:24" ht="18" customHeight="1" x14ac:dyDescent="0.35">
      <c r="A173" s="7" t="s">
        <v>90</v>
      </c>
      <c r="B173" s="147" t="str">
        <f t="shared" si="113"/>
        <v/>
      </c>
      <c r="C173" s="147" t="str">
        <f t="shared" si="113"/>
        <v/>
      </c>
      <c r="D173" s="147" t="str">
        <f t="shared" si="113"/>
        <v/>
      </c>
      <c r="E173" s="147" t="str">
        <f t="shared" si="113"/>
        <v/>
      </c>
      <c r="F173" s="147" t="str">
        <f t="shared" si="113"/>
        <v/>
      </c>
      <c r="G173" s="147" t="str">
        <f t="shared" si="113"/>
        <v/>
      </c>
      <c r="H173" s="147" t="str">
        <f t="shared" si="113"/>
        <v/>
      </c>
      <c r="I173" s="147" t="str">
        <f t="shared" si="113"/>
        <v/>
      </c>
      <c r="J173" s="147" t="str">
        <f t="shared" si="113"/>
        <v/>
      </c>
      <c r="K173" s="147" t="str">
        <f t="shared" si="113"/>
        <v/>
      </c>
      <c r="L173" s="147" t="str">
        <f t="shared" si="113"/>
        <v/>
      </c>
      <c r="M173" s="147" t="str">
        <f t="shared" si="113"/>
        <v/>
      </c>
      <c r="N173" s="147" t="str">
        <f t="shared" si="113"/>
        <v/>
      </c>
      <c r="O173" s="147" t="str">
        <f t="shared" si="109"/>
        <v/>
      </c>
      <c r="P173" s="147" t="str">
        <f t="shared" si="113"/>
        <v/>
      </c>
      <c r="Q173" s="147" t="str">
        <f t="shared" si="110"/>
        <v/>
      </c>
      <c r="R173" s="147" t="str">
        <f t="shared" si="113"/>
        <v/>
      </c>
      <c r="S173" s="147" t="str">
        <f t="shared" si="113"/>
        <v/>
      </c>
      <c r="T173" s="147" t="str">
        <f t="shared" si="113"/>
        <v/>
      </c>
      <c r="U173" s="147" t="str">
        <f t="shared" si="113"/>
        <v/>
      </c>
      <c r="V173" s="147" t="str">
        <f t="shared" si="113"/>
        <v/>
      </c>
      <c r="W173" s="147" t="str">
        <f t="shared" si="111"/>
        <v/>
      </c>
      <c r="X173" s="148">
        <f t="shared" si="112"/>
        <v>-4</v>
      </c>
    </row>
    <row r="174" spans="1:24" ht="18" customHeight="1" x14ac:dyDescent="0.35">
      <c r="A174" s="146">
        <v>4</v>
      </c>
      <c r="B174" s="147" t="str">
        <f t="shared" si="113"/>
        <v/>
      </c>
      <c r="C174" s="147" t="str">
        <f t="shared" si="113"/>
        <v/>
      </c>
      <c r="D174" s="147" t="str">
        <f t="shared" si="113"/>
        <v/>
      </c>
      <c r="E174" s="147" t="str">
        <f t="shared" si="113"/>
        <v/>
      </c>
      <c r="F174" s="147" t="str">
        <f t="shared" si="113"/>
        <v/>
      </c>
      <c r="G174" s="147" t="str">
        <f t="shared" si="113"/>
        <v/>
      </c>
      <c r="H174" s="147" t="str">
        <f t="shared" si="113"/>
        <v/>
      </c>
      <c r="I174" s="147" t="str">
        <f t="shared" si="113"/>
        <v/>
      </c>
      <c r="J174" s="147" t="str">
        <f t="shared" si="113"/>
        <v/>
      </c>
      <c r="K174" s="147" t="str">
        <f t="shared" si="113"/>
        <v/>
      </c>
      <c r="L174" s="147" t="str">
        <f t="shared" si="113"/>
        <v/>
      </c>
      <c r="M174" s="147" t="str">
        <f t="shared" si="113"/>
        <v/>
      </c>
      <c r="N174" s="147" t="str">
        <f t="shared" si="113"/>
        <v/>
      </c>
      <c r="O174" s="147" t="str">
        <f t="shared" si="109"/>
        <v/>
      </c>
      <c r="P174" s="147" t="str">
        <f t="shared" si="113"/>
        <v/>
      </c>
      <c r="Q174" s="147" t="str">
        <f t="shared" si="110"/>
        <v/>
      </c>
      <c r="R174" s="147" t="str">
        <f t="shared" si="113"/>
        <v/>
      </c>
      <c r="S174" s="147" t="str">
        <f t="shared" si="113"/>
        <v/>
      </c>
      <c r="T174" s="147" t="str">
        <f t="shared" si="113"/>
        <v/>
      </c>
      <c r="U174" s="147" t="str">
        <f t="shared" si="113"/>
        <v/>
      </c>
      <c r="V174" s="147" t="str">
        <f t="shared" si="113"/>
        <v/>
      </c>
      <c r="W174" s="147" t="str">
        <f t="shared" si="111"/>
        <v/>
      </c>
      <c r="X174" s="148">
        <f t="shared" si="112"/>
        <v>-4</v>
      </c>
    </row>
    <row r="175" spans="1:24" ht="18" customHeight="1" x14ac:dyDescent="0.35">
      <c r="A175" s="149">
        <v>5</v>
      </c>
      <c r="B175" s="150" t="str">
        <f t="shared" si="113"/>
        <v/>
      </c>
      <c r="C175" s="150" t="str">
        <f t="shared" si="113"/>
        <v/>
      </c>
      <c r="D175" s="150" t="str">
        <f t="shared" si="113"/>
        <v/>
      </c>
      <c r="E175" s="150" t="str">
        <f t="shared" si="113"/>
        <v/>
      </c>
      <c r="F175" s="150" t="str">
        <f t="shared" si="113"/>
        <v/>
      </c>
      <c r="G175" s="150" t="str">
        <f t="shared" si="113"/>
        <v/>
      </c>
      <c r="H175" s="150" t="str">
        <f t="shared" si="113"/>
        <v/>
      </c>
      <c r="I175" s="150" t="str">
        <f t="shared" si="113"/>
        <v/>
      </c>
      <c r="J175" s="150" t="str">
        <f t="shared" si="113"/>
        <v/>
      </c>
      <c r="K175" s="150" t="str">
        <f t="shared" si="113"/>
        <v/>
      </c>
      <c r="L175" s="150" t="str">
        <f t="shared" si="113"/>
        <v/>
      </c>
      <c r="M175" s="150" t="str">
        <f t="shared" si="113"/>
        <v/>
      </c>
      <c r="N175" s="150" t="str">
        <f t="shared" si="113"/>
        <v/>
      </c>
      <c r="O175" s="150" t="str">
        <f t="shared" si="109"/>
        <v/>
      </c>
      <c r="P175" s="150" t="str">
        <f t="shared" si="113"/>
        <v/>
      </c>
      <c r="Q175" s="150" t="str">
        <f t="shared" si="110"/>
        <v/>
      </c>
      <c r="R175" s="150" t="str">
        <f t="shared" si="113"/>
        <v/>
      </c>
      <c r="S175" s="150" t="str">
        <f t="shared" si="113"/>
        <v/>
      </c>
      <c r="T175" s="150" t="str">
        <f t="shared" si="113"/>
        <v/>
      </c>
      <c r="U175" s="150" t="str">
        <f t="shared" si="113"/>
        <v/>
      </c>
      <c r="V175" s="150" t="str">
        <f t="shared" si="113"/>
        <v/>
      </c>
      <c r="W175" s="150" t="str">
        <f t="shared" si="111"/>
        <v/>
      </c>
      <c r="X175" s="151">
        <f t="shared" si="112"/>
        <v>-4</v>
      </c>
    </row>
    <row r="176" spans="1:24" ht="18" customHeight="1" x14ac:dyDescent="0.35">
      <c r="A176" s="142">
        <v>1</v>
      </c>
      <c r="B176" s="144" t="str">
        <f t="shared" si="113"/>
        <v>Tin-Hiếu</v>
      </c>
      <c r="C176" s="144" t="str">
        <f t="shared" si="113"/>
        <v/>
      </c>
      <c r="D176" s="144" t="str">
        <f t="shared" si="113"/>
        <v/>
      </c>
      <c r="E176" s="144" t="str">
        <f t="shared" si="113"/>
        <v/>
      </c>
      <c r="F176" s="144" t="str">
        <f t="shared" si="113"/>
        <v/>
      </c>
      <c r="G176" s="144" t="str">
        <f t="shared" si="113"/>
        <v/>
      </c>
      <c r="H176" s="144" t="str">
        <f t="shared" si="113"/>
        <v/>
      </c>
      <c r="I176" s="144" t="str">
        <f t="shared" si="113"/>
        <v/>
      </c>
      <c r="J176" s="144" t="str">
        <f t="shared" si="113"/>
        <v/>
      </c>
      <c r="K176" s="144" t="str">
        <f t="shared" si="113"/>
        <v/>
      </c>
      <c r="L176" s="144" t="str">
        <f t="shared" si="113"/>
        <v/>
      </c>
      <c r="M176" s="144" t="str">
        <f t="shared" si="113"/>
        <v/>
      </c>
      <c r="N176" s="144" t="str">
        <f t="shared" si="113"/>
        <v/>
      </c>
      <c r="O176" s="144" t="str">
        <f t="shared" si="109"/>
        <v/>
      </c>
      <c r="P176" s="144" t="str">
        <f t="shared" si="113"/>
        <v/>
      </c>
      <c r="Q176" s="144" t="str">
        <f t="shared" si="110"/>
        <v/>
      </c>
      <c r="R176" s="144" t="str">
        <f t="shared" si="113"/>
        <v/>
      </c>
      <c r="S176" s="144" t="str">
        <f t="shared" si="113"/>
        <v/>
      </c>
      <c r="T176" s="144" t="str">
        <f t="shared" si="113"/>
        <v/>
      </c>
      <c r="U176" s="144" t="str">
        <f t="shared" si="113"/>
        <v/>
      </c>
      <c r="V176" s="144" t="str">
        <f t="shared" si="113"/>
        <v/>
      </c>
      <c r="W176" s="144" t="str">
        <f t="shared" si="111"/>
        <v/>
      </c>
      <c r="X176" s="145">
        <f t="shared" si="112"/>
        <v>-3</v>
      </c>
    </row>
    <row r="177" spans="1:24" ht="18" customHeight="1" x14ac:dyDescent="0.35">
      <c r="A177" s="146">
        <v>2</v>
      </c>
      <c r="B177" s="147" t="str">
        <f t="shared" si="113"/>
        <v>Tin-Hiếu</v>
      </c>
      <c r="C177" s="147" t="str">
        <f t="shared" si="113"/>
        <v/>
      </c>
      <c r="D177" s="147" t="str">
        <f t="shared" si="113"/>
        <v/>
      </c>
      <c r="E177" s="147" t="str">
        <f t="shared" si="113"/>
        <v/>
      </c>
      <c r="F177" s="147" t="str">
        <f t="shared" si="113"/>
        <v/>
      </c>
      <c r="G177" s="147" t="str">
        <f t="shared" si="113"/>
        <v/>
      </c>
      <c r="H177" s="147" t="str">
        <f t="shared" si="113"/>
        <v/>
      </c>
      <c r="I177" s="147" t="str">
        <f t="shared" si="113"/>
        <v/>
      </c>
      <c r="J177" s="147" t="str">
        <f t="shared" si="113"/>
        <v/>
      </c>
      <c r="K177" s="147" t="str">
        <f t="shared" si="113"/>
        <v/>
      </c>
      <c r="L177" s="147" t="str">
        <f t="shared" si="113"/>
        <v/>
      </c>
      <c r="M177" s="147" t="str">
        <f t="shared" si="113"/>
        <v/>
      </c>
      <c r="N177" s="147" t="str">
        <f t="shared" si="113"/>
        <v/>
      </c>
      <c r="O177" s="147" t="str">
        <f t="shared" si="109"/>
        <v/>
      </c>
      <c r="P177" s="147" t="str">
        <f t="shared" si="113"/>
        <v/>
      </c>
      <c r="Q177" s="147" t="str">
        <f t="shared" si="110"/>
        <v/>
      </c>
      <c r="R177" s="147" t="str">
        <f t="shared" si="113"/>
        <v/>
      </c>
      <c r="S177" s="147" t="str">
        <f t="shared" si="113"/>
        <v/>
      </c>
      <c r="T177" s="147" t="str">
        <f t="shared" si="113"/>
        <v/>
      </c>
      <c r="U177" s="147" t="str">
        <f t="shared" si="113"/>
        <v/>
      </c>
      <c r="V177" s="147" t="str">
        <f t="shared" si="113"/>
        <v/>
      </c>
      <c r="W177" s="147" t="str">
        <f t="shared" si="111"/>
        <v/>
      </c>
      <c r="X177" s="148">
        <f t="shared" si="112"/>
        <v>-3</v>
      </c>
    </row>
    <row r="178" spans="1:24" ht="18" customHeight="1" x14ac:dyDescent="0.35">
      <c r="A178" s="7" t="s">
        <v>91</v>
      </c>
      <c r="B178" s="147" t="str">
        <f t="shared" si="113"/>
        <v/>
      </c>
      <c r="C178" s="147" t="str">
        <f t="shared" si="113"/>
        <v/>
      </c>
      <c r="D178" s="147" t="str">
        <f t="shared" si="113"/>
        <v/>
      </c>
      <c r="E178" s="147" t="str">
        <f t="shared" si="113"/>
        <v/>
      </c>
      <c r="F178" s="147" t="str">
        <f t="shared" si="113"/>
        <v/>
      </c>
      <c r="G178" s="147" t="str">
        <f t="shared" si="113"/>
        <v/>
      </c>
      <c r="H178" s="147" t="str">
        <f t="shared" si="113"/>
        <v/>
      </c>
      <c r="I178" s="147" t="str">
        <f t="shared" si="113"/>
        <v/>
      </c>
      <c r="J178" s="147" t="str">
        <f t="shared" si="113"/>
        <v/>
      </c>
      <c r="K178" s="147" t="str">
        <f t="shared" si="113"/>
        <v/>
      </c>
      <c r="L178" s="147" t="str">
        <f t="shared" si="113"/>
        <v/>
      </c>
      <c r="M178" s="147" t="str">
        <f t="shared" si="113"/>
        <v/>
      </c>
      <c r="N178" s="147" t="str">
        <f t="shared" si="113"/>
        <v/>
      </c>
      <c r="O178" s="147" t="str">
        <f t="shared" si="109"/>
        <v/>
      </c>
      <c r="P178" s="147" t="str">
        <f t="shared" si="113"/>
        <v/>
      </c>
      <c r="Q178" s="147" t="str">
        <f t="shared" si="110"/>
        <v/>
      </c>
      <c r="R178" s="147" t="str">
        <f t="shared" si="113"/>
        <v/>
      </c>
      <c r="S178" s="147" t="str">
        <f t="shared" si="113"/>
        <v/>
      </c>
      <c r="T178" s="147" t="str">
        <f t="shared" si="113"/>
        <v/>
      </c>
      <c r="U178" s="147" t="str">
        <f t="shared" si="113"/>
        <v/>
      </c>
      <c r="V178" s="147" t="str">
        <f t="shared" si="113"/>
        <v/>
      </c>
      <c r="W178" s="147" t="str">
        <f t="shared" si="111"/>
        <v/>
      </c>
      <c r="X178" s="148">
        <f t="shared" si="112"/>
        <v>-4</v>
      </c>
    </row>
    <row r="179" spans="1:24" ht="18" customHeight="1" x14ac:dyDescent="0.35">
      <c r="A179" s="146">
        <v>4</v>
      </c>
      <c r="B179" s="147" t="str">
        <f t="shared" si="113"/>
        <v/>
      </c>
      <c r="C179" s="147" t="str">
        <f t="shared" si="113"/>
        <v/>
      </c>
      <c r="D179" s="147" t="str">
        <f t="shared" si="113"/>
        <v/>
      </c>
      <c r="E179" s="147" t="str">
        <f t="shared" si="113"/>
        <v/>
      </c>
      <c r="F179" s="147" t="str">
        <f t="shared" si="113"/>
        <v/>
      </c>
      <c r="G179" s="147" t="str">
        <f t="shared" si="113"/>
        <v/>
      </c>
      <c r="H179" s="147" t="str">
        <f t="shared" si="113"/>
        <v/>
      </c>
      <c r="I179" s="147" t="str">
        <f t="shared" si="113"/>
        <v>Tin-Hiếu</v>
      </c>
      <c r="J179" s="147" t="str">
        <f t="shared" si="113"/>
        <v/>
      </c>
      <c r="K179" s="147" t="str">
        <f t="shared" si="113"/>
        <v/>
      </c>
      <c r="L179" s="147" t="str">
        <f t="shared" si="113"/>
        <v/>
      </c>
      <c r="M179" s="147" t="str">
        <f t="shared" si="113"/>
        <v/>
      </c>
      <c r="N179" s="147" t="str">
        <f t="shared" si="113"/>
        <v/>
      </c>
      <c r="O179" s="147" t="str">
        <f t="shared" si="109"/>
        <v/>
      </c>
      <c r="P179" s="147" t="str">
        <f t="shared" si="113"/>
        <v/>
      </c>
      <c r="Q179" s="147" t="str">
        <f t="shared" si="110"/>
        <v/>
      </c>
      <c r="R179" s="147" t="str">
        <f t="shared" si="113"/>
        <v/>
      </c>
      <c r="S179" s="147" t="str">
        <f t="shared" si="113"/>
        <v/>
      </c>
      <c r="T179" s="147" t="str">
        <f t="shared" si="113"/>
        <v/>
      </c>
      <c r="U179" s="147" t="str">
        <f t="shared" si="113"/>
        <v/>
      </c>
      <c r="V179" s="147" t="str">
        <f t="shared" si="113"/>
        <v/>
      </c>
      <c r="W179" s="147" t="str">
        <f t="shared" si="111"/>
        <v/>
      </c>
      <c r="X179" s="148">
        <f t="shared" si="112"/>
        <v>-3</v>
      </c>
    </row>
    <row r="180" spans="1:24" ht="18" customHeight="1" x14ac:dyDescent="0.35">
      <c r="A180" s="149">
        <v>5</v>
      </c>
      <c r="B180" s="150" t="str">
        <f t="shared" si="113"/>
        <v/>
      </c>
      <c r="C180" s="150" t="str">
        <f t="shared" si="113"/>
        <v/>
      </c>
      <c r="D180" s="150" t="str">
        <f t="shared" si="113"/>
        <v/>
      </c>
      <c r="E180" s="150" t="str">
        <f t="shared" si="113"/>
        <v/>
      </c>
      <c r="F180" s="150" t="str">
        <f t="shared" si="113"/>
        <v/>
      </c>
      <c r="G180" s="150" t="str">
        <f t="shared" si="113"/>
        <v/>
      </c>
      <c r="H180" s="150" t="str">
        <f t="shared" si="113"/>
        <v/>
      </c>
      <c r="I180" s="150" t="str">
        <f t="shared" si="113"/>
        <v>Tin-Hiếu</v>
      </c>
      <c r="J180" s="150" t="str">
        <f t="shared" si="113"/>
        <v/>
      </c>
      <c r="K180" s="150" t="str">
        <f t="shared" si="113"/>
        <v/>
      </c>
      <c r="L180" s="150" t="str">
        <f t="shared" si="113"/>
        <v/>
      </c>
      <c r="M180" s="150" t="str">
        <f t="shared" si="113"/>
        <v/>
      </c>
      <c r="N180" s="150" t="str">
        <f t="shared" si="113"/>
        <v/>
      </c>
      <c r="O180" s="150" t="str">
        <f t="shared" si="109"/>
        <v/>
      </c>
      <c r="P180" s="150" t="str">
        <f t="shared" si="113"/>
        <v/>
      </c>
      <c r="Q180" s="150" t="str">
        <f t="shared" si="110"/>
        <v/>
      </c>
      <c r="R180" s="150" t="str">
        <f t="shared" si="113"/>
        <v/>
      </c>
      <c r="S180" s="150" t="str">
        <f t="shared" si="113"/>
        <v/>
      </c>
      <c r="T180" s="150" t="str">
        <f t="shared" si="113"/>
        <v/>
      </c>
      <c r="U180" s="150" t="str">
        <f t="shared" si="113"/>
        <v/>
      </c>
      <c r="V180" s="150" t="str">
        <f t="shared" si="113"/>
        <v/>
      </c>
      <c r="W180" s="150" t="str">
        <f t="shared" si="111"/>
        <v/>
      </c>
      <c r="X180" s="151">
        <f t="shared" si="112"/>
        <v>-3</v>
      </c>
    </row>
    <row r="181" spans="1:24" ht="18" customHeight="1" x14ac:dyDescent="0.35">
      <c r="A181" s="142">
        <v>1</v>
      </c>
      <c r="B181" s="144" t="str">
        <f t="shared" si="113"/>
        <v/>
      </c>
      <c r="C181" s="144" t="str">
        <f t="shared" si="113"/>
        <v/>
      </c>
      <c r="D181" s="144" t="str">
        <f t="shared" si="113"/>
        <v/>
      </c>
      <c r="E181" s="144" t="str">
        <f t="shared" si="113"/>
        <v/>
      </c>
      <c r="F181" s="144" t="str">
        <f t="shared" si="113"/>
        <v/>
      </c>
      <c r="G181" s="144" t="str">
        <f t="shared" si="113"/>
        <v/>
      </c>
      <c r="H181" s="144" t="str">
        <f t="shared" si="113"/>
        <v/>
      </c>
      <c r="I181" s="144" t="str">
        <f t="shared" si="113"/>
        <v/>
      </c>
      <c r="J181" s="144" t="str">
        <f t="shared" si="113"/>
        <v/>
      </c>
      <c r="K181" s="144" t="str">
        <f t="shared" si="113"/>
        <v/>
      </c>
      <c r="L181" s="144" t="str">
        <f t="shared" si="113"/>
        <v>Tin-Hiếu</v>
      </c>
      <c r="M181" s="144" t="str">
        <f t="shared" si="113"/>
        <v/>
      </c>
      <c r="N181" s="144" t="str">
        <f t="shared" si="113"/>
        <v/>
      </c>
      <c r="O181" s="144" t="str">
        <f t="shared" si="109"/>
        <v/>
      </c>
      <c r="P181" s="144" t="str">
        <f t="shared" si="113"/>
        <v/>
      </c>
      <c r="Q181" s="144" t="str">
        <f t="shared" si="110"/>
        <v/>
      </c>
      <c r="R181" s="144" t="str">
        <f t="shared" si="113"/>
        <v/>
      </c>
      <c r="S181" s="144" t="str">
        <f t="shared" si="113"/>
        <v/>
      </c>
      <c r="T181" s="144" t="str">
        <f t="shared" si="113"/>
        <v/>
      </c>
      <c r="U181" s="144" t="str">
        <f t="shared" si="113"/>
        <v/>
      </c>
      <c r="V181" s="144" t="str">
        <f t="shared" si="113"/>
        <v/>
      </c>
      <c r="W181" s="144" t="str">
        <f t="shared" si="111"/>
        <v/>
      </c>
      <c r="X181" s="145">
        <f t="shared" si="112"/>
        <v>-3</v>
      </c>
    </row>
    <row r="182" spans="1:24" ht="18" customHeight="1" x14ac:dyDescent="0.35">
      <c r="A182" s="146">
        <v>2</v>
      </c>
      <c r="B182" s="147" t="str">
        <f t="shared" si="113"/>
        <v/>
      </c>
      <c r="C182" s="147" t="str">
        <f t="shared" si="113"/>
        <v/>
      </c>
      <c r="D182" s="147" t="str">
        <f t="shared" si="113"/>
        <v/>
      </c>
      <c r="E182" s="147" t="str">
        <f t="shared" si="113"/>
        <v/>
      </c>
      <c r="F182" s="147" t="str">
        <f t="shared" si="113"/>
        <v>Tin-Thảo</v>
      </c>
      <c r="G182" s="147" t="str">
        <f t="shared" si="113"/>
        <v/>
      </c>
      <c r="H182" s="147" t="str">
        <f t="shared" si="113"/>
        <v/>
      </c>
      <c r="I182" s="147" t="str">
        <f t="shared" si="113"/>
        <v/>
      </c>
      <c r="J182" s="147" t="str">
        <f t="shared" si="113"/>
        <v/>
      </c>
      <c r="K182" s="147" t="str">
        <f t="shared" si="113"/>
        <v/>
      </c>
      <c r="L182" s="147" t="str">
        <f t="shared" si="113"/>
        <v>Tin-Hiếu</v>
      </c>
      <c r="M182" s="147" t="str">
        <f t="shared" si="113"/>
        <v/>
      </c>
      <c r="N182" s="147" t="str">
        <f t="shared" si="113"/>
        <v/>
      </c>
      <c r="O182" s="147" t="str">
        <f t="shared" si="109"/>
        <v/>
      </c>
      <c r="P182" s="147" t="str">
        <f t="shared" si="113"/>
        <v/>
      </c>
      <c r="Q182" s="147" t="str">
        <f t="shared" si="110"/>
        <v/>
      </c>
      <c r="R182" s="147" t="str">
        <f t="shared" si="113"/>
        <v/>
      </c>
      <c r="S182" s="147" t="str">
        <f t="shared" si="113"/>
        <v/>
      </c>
      <c r="T182" s="147" t="str">
        <f t="shared" si="113"/>
        <v/>
      </c>
      <c r="U182" s="147" t="str">
        <f t="shared" si="113"/>
        <v/>
      </c>
      <c r="V182" s="147" t="str">
        <f t="shared" si="113"/>
        <v/>
      </c>
      <c r="W182" s="147" t="str">
        <f t="shared" si="111"/>
        <v/>
      </c>
      <c r="X182" s="148">
        <f t="shared" si="112"/>
        <v>-2</v>
      </c>
    </row>
    <row r="183" spans="1:24" ht="18" customHeight="1" x14ac:dyDescent="0.35">
      <c r="A183" s="7" t="s">
        <v>92</v>
      </c>
      <c r="B183" s="147" t="str">
        <f t="shared" si="113"/>
        <v/>
      </c>
      <c r="C183" s="147" t="str">
        <f t="shared" si="113"/>
        <v/>
      </c>
      <c r="D183" s="147" t="str">
        <f t="shared" si="113"/>
        <v/>
      </c>
      <c r="E183" s="147" t="str">
        <f t="shared" si="113"/>
        <v/>
      </c>
      <c r="F183" s="147" t="str">
        <f t="shared" si="113"/>
        <v>Tin-Thảo</v>
      </c>
      <c r="G183" s="147" t="str">
        <f t="shared" si="113"/>
        <v/>
      </c>
      <c r="H183" s="147" t="str">
        <f t="shared" si="113"/>
        <v/>
      </c>
      <c r="I183" s="147" t="str">
        <f t="shared" si="113"/>
        <v/>
      </c>
      <c r="J183" s="147" t="str">
        <f t="shared" si="113"/>
        <v/>
      </c>
      <c r="K183" s="147" t="str">
        <f t="shared" si="113"/>
        <v/>
      </c>
      <c r="L183" s="147" t="str">
        <f t="shared" si="113"/>
        <v/>
      </c>
      <c r="M183" s="147" t="str">
        <f t="shared" si="113"/>
        <v/>
      </c>
      <c r="N183" s="147" t="str">
        <f t="shared" si="113"/>
        <v/>
      </c>
      <c r="O183" s="147" t="str">
        <f t="shared" si="109"/>
        <v/>
      </c>
      <c r="P183" s="147" t="str">
        <f t="shared" si="113"/>
        <v/>
      </c>
      <c r="Q183" s="147" t="str">
        <f t="shared" si="110"/>
        <v/>
      </c>
      <c r="R183" s="147" t="str">
        <f t="shared" si="113"/>
        <v/>
      </c>
      <c r="S183" s="147" t="str">
        <f t="shared" si="113"/>
        <v/>
      </c>
      <c r="T183" s="147" t="str">
        <f t="shared" si="113"/>
        <v/>
      </c>
      <c r="U183" s="147" t="str">
        <f t="shared" si="113"/>
        <v/>
      </c>
      <c r="V183" s="147" t="str">
        <f t="shared" si="113"/>
        <v/>
      </c>
      <c r="W183" s="147" t="str">
        <f t="shared" si="111"/>
        <v/>
      </c>
      <c r="X183" s="148">
        <f t="shared" si="112"/>
        <v>-3</v>
      </c>
    </row>
    <row r="184" spans="1:24" ht="18" customHeight="1" x14ac:dyDescent="0.35">
      <c r="A184" s="146">
        <v>4</v>
      </c>
      <c r="B184" s="147" t="str">
        <f t="shared" si="113"/>
        <v/>
      </c>
      <c r="C184" s="147" t="str">
        <f t="shared" si="113"/>
        <v/>
      </c>
      <c r="D184" s="147" t="str">
        <f t="shared" si="113"/>
        <v/>
      </c>
      <c r="E184" s="147" t="str">
        <f t="shared" si="113"/>
        <v>Tin-Thảo</v>
      </c>
      <c r="F184" s="147" t="str">
        <f t="shared" si="113"/>
        <v/>
      </c>
      <c r="G184" s="147" t="str">
        <f t="shared" si="113"/>
        <v/>
      </c>
      <c r="H184" s="147" t="str">
        <f t="shared" si="113"/>
        <v/>
      </c>
      <c r="I184" s="147" t="str">
        <f t="shared" si="113"/>
        <v/>
      </c>
      <c r="J184" s="147" t="str">
        <f t="shared" si="113"/>
        <v/>
      </c>
      <c r="K184" s="147" t="str">
        <f t="shared" si="113"/>
        <v/>
      </c>
      <c r="L184" s="147" t="str">
        <f t="shared" si="113"/>
        <v/>
      </c>
      <c r="M184" s="147" t="str">
        <f t="shared" si="113"/>
        <v>Tin-Hiếu</v>
      </c>
      <c r="N184" s="147" t="str">
        <f t="shared" si="113"/>
        <v/>
      </c>
      <c r="O184" s="147" t="str">
        <f t="shared" si="109"/>
        <v/>
      </c>
      <c r="P184" s="147" t="str">
        <f t="shared" si="113"/>
        <v/>
      </c>
      <c r="Q184" s="147" t="str">
        <f t="shared" si="110"/>
        <v/>
      </c>
      <c r="R184" s="147" t="str">
        <f t="shared" si="113"/>
        <v/>
      </c>
      <c r="S184" s="147" t="str">
        <f t="shared" si="113"/>
        <v/>
      </c>
      <c r="T184" s="147" t="str">
        <f t="shared" si="113"/>
        <v/>
      </c>
      <c r="U184" s="147" t="str">
        <f t="shared" si="113"/>
        <v/>
      </c>
      <c r="V184" s="147" t="str">
        <f t="shared" si="113"/>
        <v/>
      </c>
      <c r="W184" s="147" t="str">
        <f t="shared" si="111"/>
        <v/>
      </c>
      <c r="X184" s="148">
        <f t="shared" si="112"/>
        <v>-2</v>
      </c>
    </row>
    <row r="185" spans="1:24" ht="18" customHeight="1" x14ac:dyDescent="0.35">
      <c r="A185" s="149">
        <v>5</v>
      </c>
      <c r="B185" s="150" t="str">
        <f t="shared" si="113"/>
        <v/>
      </c>
      <c r="C185" s="150" t="str">
        <f t="shared" si="113"/>
        <v/>
      </c>
      <c r="D185" s="150" t="str">
        <f t="shared" si="113"/>
        <v/>
      </c>
      <c r="E185" s="150" t="str">
        <f t="shared" si="113"/>
        <v>Tin-Thảo</v>
      </c>
      <c r="F185" s="150" t="str">
        <f t="shared" si="113"/>
        <v/>
      </c>
      <c r="G185" s="150" t="str">
        <f t="shared" si="113"/>
        <v/>
      </c>
      <c r="H185" s="150" t="str">
        <f t="shared" si="113"/>
        <v/>
      </c>
      <c r="I185" s="150" t="str">
        <f t="shared" si="113"/>
        <v/>
      </c>
      <c r="J185" s="150" t="str">
        <f t="shared" ref="J185:V185" si="114">IF(OR(J20="Tin-Thảo",J20="Tin-Hiếu"),J20,"")</f>
        <v/>
      </c>
      <c r="K185" s="150" t="str">
        <f t="shared" si="114"/>
        <v/>
      </c>
      <c r="L185" s="150" t="str">
        <f t="shared" si="114"/>
        <v/>
      </c>
      <c r="M185" s="150" t="str">
        <f t="shared" si="114"/>
        <v>Tin-Hiếu</v>
      </c>
      <c r="N185" s="150" t="str">
        <f t="shared" si="114"/>
        <v/>
      </c>
      <c r="O185" s="150" t="str">
        <f t="shared" si="109"/>
        <v/>
      </c>
      <c r="P185" s="150" t="str">
        <f t="shared" si="114"/>
        <v/>
      </c>
      <c r="Q185" s="150" t="str">
        <f t="shared" ref="Q185:Q198" si="115">IF(OR(Q20="Tin-Thảo",Q20="Tin-Hiếu"),Q20,"")</f>
        <v/>
      </c>
      <c r="R185" s="150" t="str">
        <f t="shared" si="114"/>
        <v/>
      </c>
      <c r="S185" s="150" t="str">
        <f t="shared" si="114"/>
        <v/>
      </c>
      <c r="T185" s="150" t="str">
        <f t="shared" si="114"/>
        <v/>
      </c>
      <c r="U185" s="150" t="str">
        <f t="shared" si="114"/>
        <v/>
      </c>
      <c r="V185" s="150" t="str">
        <f t="shared" si="114"/>
        <v/>
      </c>
      <c r="W185" s="150" t="str">
        <f t="shared" si="111"/>
        <v/>
      </c>
      <c r="X185" s="151">
        <f t="shared" si="112"/>
        <v>-2</v>
      </c>
    </row>
    <row r="186" spans="1:24" ht="18" customHeight="1" x14ac:dyDescent="0.35">
      <c r="A186" s="142">
        <v>1</v>
      </c>
      <c r="B186" s="144" t="str">
        <f t="shared" ref="B186:V198" si="116">IF(OR(B21="Tin-Thảo",B21="Tin-Hiếu"),B21,"")</f>
        <v/>
      </c>
      <c r="C186" s="144" t="str">
        <f t="shared" si="116"/>
        <v>Tin-Hiếu</v>
      </c>
      <c r="D186" s="144" t="str">
        <f t="shared" si="116"/>
        <v/>
      </c>
      <c r="E186" s="144" t="str">
        <f t="shared" si="116"/>
        <v/>
      </c>
      <c r="F186" s="144" t="str">
        <f t="shared" si="116"/>
        <v/>
      </c>
      <c r="G186" s="144" t="str">
        <f t="shared" si="116"/>
        <v/>
      </c>
      <c r="H186" s="144" t="str">
        <f t="shared" si="116"/>
        <v/>
      </c>
      <c r="I186" s="144" t="str">
        <f t="shared" si="116"/>
        <v/>
      </c>
      <c r="J186" s="144" t="str">
        <f t="shared" si="116"/>
        <v/>
      </c>
      <c r="K186" s="144" t="str">
        <f t="shared" si="116"/>
        <v/>
      </c>
      <c r="L186" s="144" t="str">
        <f t="shared" si="116"/>
        <v/>
      </c>
      <c r="M186" s="144" t="str">
        <f t="shared" si="116"/>
        <v/>
      </c>
      <c r="N186" s="144" t="str">
        <f t="shared" si="116"/>
        <v/>
      </c>
      <c r="O186" s="144" t="str">
        <f t="shared" si="109"/>
        <v/>
      </c>
      <c r="P186" s="144" t="str">
        <f t="shared" si="116"/>
        <v/>
      </c>
      <c r="Q186" s="144" t="str">
        <f t="shared" si="115"/>
        <v/>
      </c>
      <c r="R186" s="144" t="str">
        <f t="shared" si="116"/>
        <v/>
      </c>
      <c r="S186" s="144" t="str">
        <f t="shared" si="116"/>
        <v/>
      </c>
      <c r="T186" s="144" t="str">
        <f t="shared" si="116"/>
        <v/>
      </c>
      <c r="U186" s="144" t="str">
        <f t="shared" si="116"/>
        <v/>
      </c>
      <c r="V186" s="144" t="str">
        <f t="shared" si="116"/>
        <v/>
      </c>
      <c r="W186" s="144" t="str">
        <f t="shared" si="111"/>
        <v/>
      </c>
      <c r="X186" s="145">
        <f t="shared" si="112"/>
        <v>-3</v>
      </c>
    </row>
    <row r="187" spans="1:24" ht="18" customHeight="1" x14ac:dyDescent="0.35">
      <c r="A187" s="146">
        <v>2</v>
      </c>
      <c r="B187" s="147" t="str">
        <f t="shared" si="116"/>
        <v/>
      </c>
      <c r="C187" s="147" t="str">
        <f t="shared" si="116"/>
        <v>Tin-Hiếu</v>
      </c>
      <c r="D187" s="147" t="str">
        <f t="shared" si="116"/>
        <v/>
      </c>
      <c r="E187" s="147" t="str">
        <f t="shared" si="116"/>
        <v/>
      </c>
      <c r="F187" s="147" t="str">
        <f t="shared" si="116"/>
        <v/>
      </c>
      <c r="G187" s="147" t="str">
        <f t="shared" si="116"/>
        <v/>
      </c>
      <c r="H187" s="147" t="str">
        <f t="shared" si="116"/>
        <v/>
      </c>
      <c r="I187" s="147" t="str">
        <f t="shared" si="116"/>
        <v/>
      </c>
      <c r="J187" s="147" t="str">
        <f t="shared" si="116"/>
        <v/>
      </c>
      <c r="K187" s="147" t="str">
        <f t="shared" si="116"/>
        <v/>
      </c>
      <c r="L187" s="147" t="str">
        <f t="shared" si="116"/>
        <v/>
      </c>
      <c r="M187" s="147" t="str">
        <f t="shared" si="116"/>
        <v/>
      </c>
      <c r="N187" s="147" t="str">
        <f t="shared" si="116"/>
        <v/>
      </c>
      <c r="O187" s="147" t="str">
        <f t="shared" si="116"/>
        <v/>
      </c>
      <c r="P187" s="147" t="str">
        <f t="shared" si="116"/>
        <v/>
      </c>
      <c r="Q187" s="147" t="str">
        <f t="shared" si="115"/>
        <v/>
      </c>
      <c r="R187" s="147" t="str">
        <f t="shared" si="116"/>
        <v/>
      </c>
      <c r="S187" s="147" t="str">
        <f t="shared" si="116"/>
        <v/>
      </c>
      <c r="T187" s="147" t="str">
        <f t="shared" si="116"/>
        <v/>
      </c>
      <c r="U187" s="147" t="str">
        <f t="shared" si="116"/>
        <v/>
      </c>
      <c r="V187" s="147" t="str">
        <f t="shared" si="116"/>
        <v/>
      </c>
      <c r="W187" s="147" t="str">
        <f t="shared" si="111"/>
        <v/>
      </c>
      <c r="X187" s="148">
        <f t="shared" si="112"/>
        <v>-3</v>
      </c>
    </row>
    <row r="188" spans="1:24" ht="18" customHeight="1" x14ac:dyDescent="0.35">
      <c r="A188" s="7" t="s">
        <v>93</v>
      </c>
      <c r="B188" s="147" t="str">
        <f t="shared" si="116"/>
        <v/>
      </c>
      <c r="C188" s="147" t="str">
        <f t="shared" si="116"/>
        <v/>
      </c>
      <c r="D188" s="147" t="str">
        <f t="shared" si="116"/>
        <v/>
      </c>
      <c r="E188" s="147" t="str">
        <f t="shared" si="116"/>
        <v/>
      </c>
      <c r="F188" s="147" t="str">
        <f t="shared" si="116"/>
        <v/>
      </c>
      <c r="G188" s="147" t="str">
        <f t="shared" si="116"/>
        <v/>
      </c>
      <c r="H188" s="147" t="str">
        <f t="shared" si="116"/>
        <v/>
      </c>
      <c r="I188" s="147" t="str">
        <f t="shared" si="116"/>
        <v/>
      </c>
      <c r="J188" s="147" t="str">
        <f t="shared" si="116"/>
        <v/>
      </c>
      <c r="K188" s="147" t="str">
        <f t="shared" si="116"/>
        <v>Tin-Hiếu</v>
      </c>
      <c r="L188" s="147" t="str">
        <f t="shared" si="116"/>
        <v/>
      </c>
      <c r="M188" s="147" t="str">
        <f t="shared" si="116"/>
        <v/>
      </c>
      <c r="N188" s="147" t="str">
        <f t="shared" si="116"/>
        <v/>
      </c>
      <c r="O188" s="147" t="str">
        <f t="shared" si="116"/>
        <v/>
      </c>
      <c r="P188" s="147" t="str">
        <f t="shared" si="116"/>
        <v/>
      </c>
      <c r="Q188" s="147" t="str">
        <f t="shared" si="115"/>
        <v/>
      </c>
      <c r="R188" s="147" t="str">
        <f t="shared" si="116"/>
        <v/>
      </c>
      <c r="S188" s="147" t="str">
        <f t="shared" si="116"/>
        <v/>
      </c>
      <c r="T188" s="147" t="str">
        <f t="shared" si="116"/>
        <v/>
      </c>
      <c r="U188" s="147" t="str">
        <f t="shared" si="116"/>
        <v/>
      </c>
      <c r="V188" s="147" t="str">
        <f t="shared" si="116"/>
        <v/>
      </c>
      <c r="W188" s="147" t="str">
        <f t="shared" si="111"/>
        <v/>
      </c>
      <c r="X188" s="148">
        <f t="shared" si="112"/>
        <v>-3</v>
      </c>
    </row>
    <row r="189" spans="1:24" ht="18" customHeight="1" x14ac:dyDescent="0.35">
      <c r="A189" s="146">
        <v>4</v>
      </c>
      <c r="B189" s="147" t="str">
        <f t="shared" si="116"/>
        <v/>
      </c>
      <c r="C189" s="147" t="str">
        <f t="shared" si="116"/>
        <v/>
      </c>
      <c r="D189" s="147" t="str">
        <f t="shared" si="116"/>
        <v/>
      </c>
      <c r="E189" s="147" t="str">
        <f t="shared" si="116"/>
        <v/>
      </c>
      <c r="F189" s="147" t="str">
        <f t="shared" si="116"/>
        <v/>
      </c>
      <c r="G189" s="147" t="str">
        <f t="shared" si="116"/>
        <v/>
      </c>
      <c r="H189" s="147" t="str">
        <f t="shared" si="116"/>
        <v/>
      </c>
      <c r="I189" s="147" t="str">
        <f t="shared" si="116"/>
        <v/>
      </c>
      <c r="J189" s="147" t="str">
        <f t="shared" si="116"/>
        <v/>
      </c>
      <c r="K189" s="147" t="str">
        <f t="shared" si="116"/>
        <v>Tin-Hiếu</v>
      </c>
      <c r="L189" s="147" t="str">
        <f t="shared" si="116"/>
        <v/>
      </c>
      <c r="M189" s="147" t="str">
        <f t="shared" si="116"/>
        <v/>
      </c>
      <c r="N189" s="147" t="str">
        <f t="shared" si="116"/>
        <v/>
      </c>
      <c r="O189" s="147" t="str">
        <f t="shared" si="116"/>
        <v/>
      </c>
      <c r="P189" s="147" t="str">
        <f t="shared" si="116"/>
        <v/>
      </c>
      <c r="Q189" s="147" t="str">
        <f t="shared" si="115"/>
        <v/>
      </c>
      <c r="R189" s="147" t="str">
        <f t="shared" si="116"/>
        <v/>
      </c>
      <c r="S189" s="147" t="str">
        <f t="shared" si="116"/>
        <v/>
      </c>
      <c r="T189" s="147" t="str">
        <f t="shared" si="116"/>
        <v/>
      </c>
      <c r="U189" s="147" t="str">
        <f t="shared" si="116"/>
        <v/>
      </c>
      <c r="V189" s="147" t="str">
        <f t="shared" si="116"/>
        <v/>
      </c>
      <c r="W189" s="147" t="str">
        <f t="shared" si="111"/>
        <v/>
      </c>
      <c r="X189" s="148">
        <f t="shared" si="112"/>
        <v>-3</v>
      </c>
    </row>
    <row r="190" spans="1:24" ht="18" customHeight="1" x14ac:dyDescent="0.35">
      <c r="A190" s="149">
        <v>5</v>
      </c>
      <c r="B190" s="150" t="str">
        <f t="shared" si="116"/>
        <v/>
      </c>
      <c r="C190" s="150" t="str">
        <f t="shared" si="116"/>
        <v/>
      </c>
      <c r="D190" s="150" t="str">
        <f t="shared" si="116"/>
        <v/>
      </c>
      <c r="E190" s="150" t="str">
        <f t="shared" si="116"/>
        <v/>
      </c>
      <c r="F190" s="150" t="str">
        <f t="shared" si="116"/>
        <v/>
      </c>
      <c r="G190" s="150" t="str">
        <f t="shared" si="116"/>
        <v/>
      </c>
      <c r="H190" s="150" t="str">
        <f t="shared" si="116"/>
        <v/>
      </c>
      <c r="I190" s="150" t="str">
        <f t="shared" si="116"/>
        <v/>
      </c>
      <c r="J190" s="150" t="str">
        <f t="shared" si="116"/>
        <v/>
      </c>
      <c r="K190" s="150" t="str">
        <f t="shared" si="116"/>
        <v/>
      </c>
      <c r="L190" s="150" t="str">
        <f t="shared" si="116"/>
        <v/>
      </c>
      <c r="M190" s="150" t="str">
        <f t="shared" si="116"/>
        <v/>
      </c>
      <c r="N190" s="150" t="str">
        <f t="shared" si="116"/>
        <v/>
      </c>
      <c r="O190" s="150" t="str">
        <f t="shared" si="116"/>
        <v/>
      </c>
      <c r="P190" s="150" t="str">
        <f t="shared" si="116"/>
        <v/>
      </c>
      <c r="Q190" s="150" t="str">
        <f t="shared" si="115"/>
        <v/>
      </c>
      <c r="R190" s="150" t="str">
        <f t="shared" si="116"/>
        <v/>
      </c>
      <c r="S190" s="150" t="str">
        <f t="shared" si="116"/>
        <v/>
      </c>
      <c r="T190" s="150" t="str">
        <f t="shared" si="116"/>
        <v/>
      </c>
      <c r="U190" s="150" t="str">
        <f t="shared" si="116"/>
        <v/>
      </c>
      <c r="V190" s="150" t="str">
        <f t="shared" si="116"/>
        <v/>
      </c>
      <c r="W190" s="150" t="str">
        <f t="shared" si="111"/>
        <v/>
      </c>
      <c r="X190" s="151">
        <f t="shared" si="112"/>
        <v>-4</v>
      </c>
    </row>
    <row r="191" spans="1:24" ht="18" customHeight="1" x14ac:dyDescent="0.35">
      <c r="A191" s="142">
        <v>1</v>
      </c>
      <c r="B191" s="144" t="str">
        <f t="shared" si="116"/>
        <v/>
      </c>
      <c r="C191" s="144" t="str">
        <f t="shared" si="116"/>
        <v/>
      </c>
      <c r="D191" s="144" t="str">
        <f t="shared" si="116"/>
        <v/>
      </c>
      <c r="E191" s="144" t="str">
        <f t="shared" si="116"/>
        <v/>
      </c>
      <c r="F191" s="144" t="str">
        <f t="shared" si="116"/>
        <v/>
      </c>
      <c r="G191" s="144" t="str">
        <f t="shared" si="116"/>
        <v/>
      </c>
      <c r="H191" s="144" t="str">
        <f t="shared" si="116"/>
        <v/>
      </c>
      <c r="I191" s="144" t="str">
        <f t="shared" si="116"/>
        <v/>
      </c>
      <c r="J191" s="144" t="str">
        <f t="shared" si="116"/>
        <v/>
      </c>
      <c r="K191" s="144" t="str">
        <f t="shared" si="116"/>
        <v/>
      </c>
      <c r="L191" s="144" t="str">
        <f t="shared" si="116"/>
        <v/>
      </c>
      <c r="M191" s="144" t="str">
        <f t="shared" si="116"/>
        <v/>
      </c>
      <c r="N191" s="144" t="str">
        <f t="shared" si="116"/>
        <v/>
      </c>
      <c r="O191" s="144" t="str">
        <f t="shared" si="116"/>
        <v/>
      </c>
      <c r="P191" s="144" t="str">
        <f t="shared" si="116"/>
        <v/>
      </c>
      <c r="Q191" s="144" t="str">
        <f t="shared" si="115"/>
        <v/>
      </c>
      <c r="R191" s="144" t="str">
        <f t="shared" si="116"/>
        <v/>
      </c>
      <c r="S191" s="144" t="str">
        <f t="shared" si="116"/>
        <v/>
      </c>
      <c r="T191" s="144" t="str">
        <f t="shared" si="116"/>
        <v/>
      </c>
      <c r="U191" s="144" t="str">
        <f t="shared" si="116"/>
        <v/>
      </c>
      <c r="V191" s="144" t="str">
        <f t="shared" si="116"/>
        <v/>
      </c>
      <c r="W191" s="144" t="str">
        <f t="shared" si="111"/>
        <v/>
      </c>
      <c r="X191" s="145">
        <f t="shared" si="112"/>
        <v>-4</v>
      </c>
    </row>
    <row r="192" spans="1:24" ht="18" customHeight="1" x14ac:dyDescent="0.35">
      <c r="A192" s="146">
        <v>2</v>
      </c>
      <c r="B192" s="147" t="str">
        <f t="shared" si="116"/>
        <v/>
      </c>
      <c r="C192" s="147" t="str">
        <f t="shared" si="116"/>
        <v/>
      </c>
      <c r="D192" s="147" t="str">
        <f t="shared" si="116"/>
        <v/>
      </c>
      <c r="E192" s="147" t="str">
        <f t="shared" si="116"/>
        <v/>
      </c>
      <c r="F192" s="147" t="str">
        <f t="shared" si="116"/>
        <v/>
      </c>
      <c r="G192" s="147" t="str">
        <f t="shared" si="116"/>
        <v/>
      </c>
      <c r="H192" s="147" t="str">
        <f t="shared" si="116"/>
        <v/>
      </c>
      <c r="I192" s="147" t="str">
        <f t="shared" si="116"/>
        <v/>
      </c>
      <c r="J192" s="147" t="str">
        <f t="shared" si="116"/>
        <v/>
      </c>
      <c r="K192" s="147" t="str">
        <f t="shared" si="116"/>
        <v/>
      </c>
      <c r="L192" s="147" t="str">
        <f t="shared" si="116"/>
        <v/>
      </c>
      <c r="M192" s="147" t="str">
        <f t="shared" si="116"/>
        <v/>
      </c>
      <c r="N192" s="147" t="str">
        <f t="shared" si="116"/>
        <v/>
      </c>
      <c r="O192" s="147" t="str">
        <f t="shared" si="116"/>
        <v/>
      </c>
      <c r="P192" s="147" t="str">
        <f t="shared" si="116"/>
        <v/>
      </c>
      <c r="Q192" s="147" t="str">
        <f t="shared" si="115"/>
        <v/>
      </c>
      <c r="R192" s="147" t="str">
        <f t="shared" si="116"/>
        <v/>
      </c>
      <c r="S192" s="147" t="str">
        <f t="shared" si="116"/>
        <v/>
      </c>
      <c r="T192" s="147" t="str">
        <f t="shared" si="116"/>
        <v/>
      </c>
      <c r="U192" s="147" t="str">
        <f t="shared" si="116"/>
        <v/>
      </c>
      <c r="V192" s="147" t="str">
        <f t="shared" si="116"/>
        <v/>
      </c>
      <c r="W192" s="147" t="str">
        <f t="shared" si="111"/>
        <v/>
      </c>
      <c r="X192" s="148">
        <f t="shared" si="112"/>
        <v>-4</v>
      </c>
    </row>
    <row r="193" spans="1:24" ht="18" customHeight="1" x14ac:dyDescent="0.35">
      <c r="A193" s="152" t="s">
        <v>86</v>
      </c>
      <c r="B193" s="147" t="str">
        <f t="shared" si="116"/>
        <v/>
      </c>
      <c r="C193" s="147" t="str">
        <f t="shared" si="116"/>
        <v/>
      </c>
      <c r="D193" s="147" t="str">
        <f t="shared" si="116"/>
        <v/>
      </c>
      <c r="E193" s="147" t="str">
        <f t="shared" si="116"/>
        <v/>
      </c>
      <c r="F193" s="147" t="str">
        <f t="shared" si="116"/>
        <v/>
      </c>
      <c r="G193" s="147" t="str">
        <f t="shared" si="116"/>
        <v/>
      </c>
      <c r="H193" s="147" t="str">
        <f t="shared" si="116"/>
        <v/>
      </c>
      <c r="I193" s="147" t="str">
        <f t="shared" si="116"/>
        <v/>
      </c>
      <c r="J193" s="147" t="str">
        <f t="shared" si="116"/>
        <v/>
      </c>
      <c r="K193" s="147" t="str">
        <f t="shared" si="116"/>
        <v/>
      </c>
      <c r="L193" s="147" t="str">
        <f t="shared" si="116"/>
        <v/>
      </c>
      <c r="M193" s="147" t="str">
        <f t="shared" si="116"/>
        <v/>
      </c>
      <c r="N193" s="147" t="str">
        <f t="shared" si="116"/>
        <v/>
      </c>
      <c r="O193" s="147" t="str">
        <f t="shared" si="116"/>
        <v/>
      </c>
      <c r="P193" s="147" t="str">
        <f t="shared" si="116"/>
        <v/>
      </c>
      <c r="Q193" s="147" t="str">
        <f t="shared" si="115"/>
        <v/>
      </c>
      <c r="R193" s="147" t="str">
        <f t="shared" si="116"/>
        <v/>
      </c>
      <c r="S193" s="147" t="str">
        <f t="shared" si="116"/>
        <v/>
      </c>
      <c r="T193" s="147" t="str">
        <f t="shared" si="116"/>
        <v/>
      </c>
      <c r="U193" s="147" t="str">
        <f t="shared" si="116"/>
        <v/>
      </c>
      <c r="V193" s="147" t="str">
        <f t="shared" si="116"/>
        <v/>
      </c>
      <c r="W193" s="147" t="str">
        <f t="shared" si="111"/>
        <v/>
      </c>
      <c r="X193" s="148">
        <f t="shared" si="112"/>
        <v>-4</v>
      </c>
    </row>
    <row r="194" spans="1:24" ht="18" customHeight="1" x14ac:dyDescent="0.35">
      <c r="A194" s="146">
        <v>4</v>
      </c>
      <c r="B194" s="147" t="str">
        <f t="shared" si="116"/>
        <v/>
      </c>
      <c r="C194" s="147" t="str">
        <f t="shared" si="116"/>
        <v/>
      </c>
      <c r="D194" s="147" t="str">
        <f t="shared" si="116"/>
        <v>Tin-Hiếu</v>
      </c>
      <c r="E194" s="147" t="str">
        <f t="shared" si="116"/>
        <v/>
      </c>
      <c r="F194" s="147" t="str">
        <f t="shared" si="116"/>
        <v/>
      </c>
      <c r="G194" s="147" t="str">
        <f t="shared" si="116"/>
        <v/>
      </c>
      <c r="H194" s="147" t="str">
        <f t="shared" si="116"/>
        <v/>
      </c>
      <c r="I194" s="147" t="str">
        <f t="shared" si="116"/>
        <v/>
      </c>
      <c r="J194" s="147" t="str">
        <f t="shared" si="116"/>
        <v/>
      </c>
      <c r="K194" s="147" t="str">
        <f t="shared" si="116"/>
        <v/>
      </c>
      <c r="L194" s="147" t="str">
        <f t="shared" si="116"/>
        <v/>
      </c>
      <c r="M194" s="147" t="str">
        <f t="shared" si="116"/>
        <v/>
      </c>
      <c r="N194" s="147" t="str">
        <f t="shared" si="116"/>
        <v/>
      </c>
      <c r="O194" s="147" t="str">
        <f t="shared" si="116"/>
        <v/>
      </c>
      <c r="P194" s="147" t="str">
        <f t="shared" si="116"/>
        <v/>
      </c>
      <c r="Q194" s="147" t="str">
        <f t="shared" si="115"/>
        <v/>
      </c>
      <c r="R194" s="147" t="str">
        <f t="shared" si="116"/>
        <v/>
      </c>
      <c r="S194" s="147" t="str">
        <f t="shared" si="116"/>
        <v/>
      </c>
      <c r="T194" s="147" t="str">
        <f t="shared" si="116"/>
        <v/>
      </c>
      <c r="U194" s="147" t="str">
        <f t="shared" si="116"/>
        <v/>
      </c>
      <c r="V194" s="147" t="str">
        <f t="shared" si="116"/>
        <v/>
      </c>
      <c r="W194" s="147" t="str">
        <f t="shared" si="111"/>
        <v/>
      </c>
      <c r="X194" s="148">
        <f t="shared" si="112"/>
        <v>-3</v>
      </c>
    </row>
    <row r="195" spans="1:24" ht="18" customHeight="1" x14ac:dyDescent="0.35">
      <c r="A195" s="146">
        <v>5</v>
      </c>
      <c r="B195" s="150" t="str">
        <f t="shared" si="116"/>
        <v/>
      </c>
      <c r="C195" s="150" t="str">
        <f t="shared" si="116"/>
        <v/>
      </c>
      <c r="D195" s="150" t="str">
        <f t="shared" si="116"/>
        <v>Tin-Hiếu</v>
      </c>
      <c r="E195" s="150" t="str">
        <f t="shared" si="116"/>
        <v/>
      </c>
      <c r="F195" s="150" t="str">
        <f t="shared" si="116"/>
        <v/>
      </c>
      <c r="G195" s="150" t="str">
        <f t="shared" si="116"/>
        <v/>
      </c>
      <c r="H195" s="150" t="str">
        <f t="shared" si="116"/>
        <v/>
      </c>
      <c r="I195" s="150" t="str">
        <f t="shared" si="116"/>
        <v/>
      </c>
      <c r="J195" s="150" t="str">
        <f t="shared" si="116"/>
        <v/>
      </c>
      <c r="K195" s="150" t="str">
        <f t="shared" si="116"/>
        <v/>
      </c>
      <c r="L195" s="150" t="str">
        <f t="shared" si="116"/>
        <v/>
      </c>
      <c r="M195" s="150" t="str">
        <f t="shared" si="116"/>
        <v/>
      </c>
      <c r="N195" s="150" t="str">
        <f t="shared" si="116"/>
        <v/>
      </c>
      <c r="O195" s="150" t="str">
        <f t="shared" si="116"/>
        <v/>
      </c>
      <c r="P195" s="150" t="str">
        <f t="shared" si="116"/>
        <v/>
      </c>
      <c r="Q195" s="150" t="str">
        <f t="shared" si="115"/>
        <v/>
      </c>
      <c r="R195" s="150" t="str">
        <f t="shared" si="116"/>
        <v/>
      </c>
      <c r="S195" s="150" t="str">
        <f t="shared" si="116"/>
        <v/>
      </c>
      <c r="T195" s="150" t="str">
        <f t="shared" si="116"/>
        <v/>
      </c>
      <c r="U195" s="150" t="str">
        <f t="shared" si="116"/>
        <v/>
      </c>
      <c r="V195" s="150" t="str">
        <f t="shared" si="116"/>
        <v/>
      </c>
      <c r="W195" s="150" t="str">
        <f t="shared" si="111"/>
        <v/>
      </c>
      <c r="X195" s="151">
        <f t="shared" si="112"/>
        <v>-3</v>
      </c>
    </row>
    <row r="196" spans="1:24" ht="18" customHeight="1" x14ac:dyDescent="0.35">
      <c r="A196" s="159" t="s">
        <v>96</v>
      </c>
      <c r="B196" s="144" t="str">
        <f t="shared" si="116"/>
        <v/>
      </c>
      <c r="C196" s="144" t="str">
        <f t="shared" si="116"/>
        <v/>
      </c>
      <c r="D196" s="144" t="str">
        <f t="shared" si="116"/>
        <v/>
      </c>
      <c r="E196" s="144" t="str">
        <f t="shared" si="116"/>
        <v/>
      </c>
      <c r="F196" s="144" t="str">
        <f t="shared" si="116"/>
        <v/>
      </c>
      <c r="G196" s="144" t="str">
        <f t="shared" si="116"/>
        <v/>
      </c>
      <c r="H196" s="144" t="str">
        <f t="shared" si="116"/>
        <v/>
      </c>
      <c r="I196" s="144" t="str">
        <f t="shared" si="116"/>
        <v/>
      </c>
      <c r="J196" s="144" t="str">
        <f t="shared" si="116"/>
        <v/>
      </c>
      <c r="K196" s="144" t="str">
        <f t="shared" si="116"/>
        <v/>
      </c>
      <c r="L196" s="144" t="str">
        <f t="shared" si="116"/>
        <v/>
      </c>
      <c r="M196" s="144" t="str">
        <f t="shared" si="116"/>
        <v/>
      </c>
      <c r="N196" s="144" t="str">
        <f t="shared" si="116"/>
        <v/>
      </c>
      <c r="O196" s="144" t="str">
        <f t="shared" si="116"/>
        <v/>
      </c>
      <c r="P196" s="144" t="str">
        <f t="shared" si="116"/>
        <v/>
      </c>
      <c r="Q196" s="144" t="str">
        <f t="shared" si="115"/>
        <v/>
      </c>
      <c r="R196" s="144" t="str">
        <f t="shared" si="116"/>
        <v/>
      </c>
      <c r="S196" s="144" t="str">
        <f t="shared" si="116"/>
        <v/>
      </c>
      <c r="T196" s="144" t="str">
        <f t="shared" si="116"/>
        <v/>
      </c>
      <c r="U196" s="144" t="str">
        <f t="shared" si="116"/>
        <v/>
      </c>
      <c r="V196" s="144" t="str">
        <f t="shared" si="116"/>
        <v/>
      </c>
      <c r="W196" s="144" t="str">
        <f t="shared" si="111"/>
        <v/>
      </c>
      <c r="X196" s="145">
        <f t="shared" si="112"/>
        <v>-4</v>
      </c>
    </row>
    <row r="197" spans="1:24" ht="18" customHeight="1" x14ac:dyDescent="0.35">
      <c r="A197" s="160">
        <v>2</v>
      </c>
      <c r="B197" s="147" t="str">
        <f t="shared" si="116"/>
        <v/>
      </c>
      <c r="C197" s="147" t="str">
        <f t="shared" si="116"/>
        <v/>
      </c>
      <c r="D197" s="147" t="str">
        <f t="shared" si="116"/>
        <v/>
      </c>
      <c r="E197" s="147" t="str">
        <f t="shared" si="116"/>
        <v/>
      </c>
      <c r="F197" s="147" t="str">
        <f t="shared" si="116"/>
        <v/>
      </c>
      <c r="G197" s="147" t="str">
        <f t="shared" si="116"/>
        <v/>
      </c>
      <c r="H197" s="147" t="str">
        <f t="shared" si="116"/>
        <v/>
      </c>
      <c r="I197" s="147" t="str">
        <f t="shared" si="116"/>
        <v/>
      </c>
      <c r="J197" s="147" t="str">
        <f t="shared" si="116"/>
        <v/>
      </c>
      <c r="K197" s="147" t="str">
        <f t="shared" si="116"/>
        <v/>
      </c>
      <c r="L197" s="147" t="str">
        <f t="shared" si="116"/>
        <v/>
      </c>
      <c r="M197" s="147" t="str">
        <f t="shared" si="116"/>
        <v/>
      </c>
      <c r="N197" s="147" t="str">
        <f t="shared" si="116"/>
        <v/>
      </c>
      <c r="O197" s="147" t="str">
        <f t="shared" si="116"/>
        <v/>
      </c>
      <c r="P197" s="147" t="str">
        <f t="shared" si="116"/>
        <v/>
      </c>
      <c r="Q197" s="147" t="str">
        <f t="shared" si="115"/>
        <v/>
      </c>
      <c r="R197" s="147" t="str">
        <f t="shared" si="116"/>
        <v/>
      </c>
      <c r="S197" s="147" t="str">
        <f t="shared" si="116"/>
        <v/>
      </c>
      <c r="T197" s="147" t="str">
        <f t="shared" si="116"/>
        <v/>
      </c>
      <c r="U197" s="147" t="str">
        <f t="shared" si="116"/>
        <v/>
      </c>
      <c r="V197" s="147" t="str">
        <f t="shared" si="116"/>
        <v/>
      </c>
      <c r="W197" s="147" t="str">
        <f t="shared" si="111"/>
        <v/>
      </c>
      <c r="X197" s="148">
        <f t="shared" si="112"/>
        <v>-4</v>
      </c>
    </row>
    <row r="198" spans="1:24" ht="18" customHeight="1" x14ac:dyDescent="0.35">
      <c r="A198" s="160"/>
      <c r="B198" s="147" t="str">
        <f t="shared" si="116"/>
        <v/>
      </c>
      <c r="C198" s="147" t="str">
        <f t="shared" si="116"/>
        <v/>
      </c>
      <c r="D198" s="147" t="str">
        <f t="shared" si="116"/>
        <v/>
      </c>
      <c r="E198" s="147" t="str">
        <f t="shared" si="116"/>
        <v/>
      </c>
      <c r="F198" s="147" t="str">
        <f t="shared" si="116"/>
        <v/>
      </c>
      <c r="G198" s="147" t="str">
        <f t="shared" si="116"/>
        <v/>
      </c>
      <c r="H198" s="147" t="str">
        <f t="shared" si="116"/>
        <v/>
      </c>
      <c r="I198" s="147" t="str">
        <f t="shared" si="116"/>
        <v/>
      </c>
      <c r="J198" s="147" t="str">
        <f t="shared" si="116"/>
        <v/>
      </c>
      <c r="K198" s="147" t="str">
        <f t="shared" si="116"/>
        <v/>
      </c>
      <c r="L198" s="147" t="str">
        <f t="shared" si="116"/>
        <v/>
      </c>
      <c r="M198" s="147" t="str">
        <f t="shared" si="116"/>
        <v/>
      </c>
      <c r="N198" s="147" t="str">
        <f t="shared" si="116"/>
        <v/>
      </c>
      <c r="O198" s="147" t="str">
        <f t="shared" si="116"/>
        <v/>
      </c>
      <c r="P198" s="147" t="str">
        <f t="shared" si="116"/>
        <v/>
      </c>
      <c r="Q198" s="147" t="str">
        <f t="shared" si="115"/>
        <v/>
      </c>
      <c r="R198" s="147" t="str">
        <f t="shared" si="116"/>
        <v/>
      </c>
      <c r="S198" s="147" t="str">
        <f t="shared" ref="S198:V198" si="117">IF(OR(S33="Tin-Thảo",S33="Tin-Hiếu"),S33,"")</f>
        <v/>
      </c>
      <c r="T198" s="147" t="str">
        <f t="shared" si="117"/>
        <v/>
      </c>
      <c r="U198" s="147" t="str">
        <f t="shared" si="117"/>
        <v/>
      </c>
      <c r="V198" s="147" t="str">
        <f t="shared" si="117"/>
        <v/>
      </c>
      <c r="W198" s="147" t="str">
        <f t="shared" si="111"/>
        <v/>
      </c>
      <c r="X198" s="148">
        <f t="shared" si="112"/>
        <v>-4</v>
      </c>
    </row>
    <row r="199" spans="1:24" ht="18" customHeight="1" x14ac:dyDescent="0.35">
      <c r="A199" s="160"/>
      <c r="B199" s="147" t="str">
        <f t="shared" ref="B199:V200" si="118">IF(OR(B34="Tin-Thảo",B34="Tin-Hiếu"),B34,"")</f>
        <v/>
      </c>
      <c r="C199" s="147" t="str">
        <f t="shared" si="118"/>
        <v/>
      </c>
      <c r="D199" s="147" t="str">
        <f t="shared" si="118"/>
        <v/>
      </c>
      <c r="E199" s="147" t="str">
        <f t="shared" si="118"/>
        <v/>
      </c>
      <c r="F199" s="147" t="str">
        <f t="shared" si="118"/>
        <v/>
      </c>
      <c r="G199" s="147" t="str">
        <f t="shared" si="118"/>
        <v/>
      </c>
      <c r="H199" s="147" t="str">
        <f t="shared" si="118"/>
        <v/>
      </c>
      <c r="I199" s="147" t="str">
        <f t="shared" si="118"/>
        <v/>
      </c>
      <c r="J199" s="147" t="str">
        <f t="shared" si="118"/>
        <v/>
      </c>
      <c r="K199" s="147" t="str">
        <f t="shared" si="118"/>
        <v/>
      </c>
      <c r="L199" s="147" t="str">
        <f t="shared" si="118"/>
        <v/>
      </c>
      <c r="M199" s="147" t="str">
        <f t="shared" si="118"/>
        <v/>
      </c>
      <c r="N199" s="147" t="str">
        <f t="shared" si="118"/>
        <v/>
      </c>
      <c r="O199" s="147" t="str">
        <f t="shared" si="118"/>
        <v/>
      </c>
      <c r="P199" s="147" t="str">
        <f t="shared" si="118"/>
        <v/>
      </c>
      <c r="Q199" s="147" t="str">
        <f t="shared" ref="Q199" si="119">IF(OR(Q34="Tin-Thảo",Q34="Tin-Hiếu"),Q34,"")</f>
        <v/>
      </c>
      <c r="R199" s="147" t="str">
        <f t="shared" si="118"/>
        <v/>
      </c>
      <c r="S199" s="147" t="str">
        <f t="shared" si="118"/>
        <v/>
      </c>
      <c r="T199" s="147" t="str">
        <f t="shared" si="118"/>
        <v/>
      </c>
      <c r="U199" s="147" t="str">
        <f t="shared" si="118"/>
        <v/>
      </c>
      <c r="V199" s="147" t="str">
        <f t="shared" si="118"/>
        <v/>
      </c>
      <c r="W199" s="147" t="str">
        <f t="shared" si="111"/>
        <v/>
      </c>
      <c r="X199" s="148">
        <f t="shared" si="112"/>
        <v>-4</v>
      </c>
    </row>
    <row r="200" spans="1:24" ht="18" customHeight="1" x14ac:dyDescent="0.35">
      <c r="A200" s="155"/>
      <c r="B200" s="150" t="str">
        <f t="shared" si="118"/>
        <v/>
      </c>
      <c r="C200" s="150" t="str">
        <f t="shared" si="118"/>
        <v/>
      </c>
      <c r="D200" s="150" t="str">
        <f t="shared" si="118"/>
        <v/>
      </c>
      <c r="E200" s="150" t="str">
        <f t="shared" si="118"/>
        <v/>
      </c>
      <c r="F200" s="150" t="str">
        <f t="shared" si="118"/>
        <v/>
      </c>
      <c r="G200" s="150" t="str">
        <f t="shared" si="118"/>
        <v/>
      </c>
      <c r="H200" s="150" t="str">
        <f t="shared" si="118"/>
        <v/>
      </c>
      <c r="I200" s="150" t="str">
        <f t="shared" si="118"/>
        <v/>
      </c>
      <c r="J200" s="150" t="str">
        <f t="shared" si="118"/>
        <v/>
      </c>
      <c r="K200" s="150" t="str">
        <f t="shared" si="118"/>
        <v/>
      </c>
      <c r="L200" s="150" t="str">
        <f t="shared" si="118"/>
        <v/>
      </c>
      <c r="M200" s="150" t="str">
        <f t="shared" si="118"/>
        <v/>
      </c>
      <c r="N200" s="150" t="str">
        <f t="shared" si="118"/>
        <v/>
      </c>
      <c r="O200" s="150" t="str">
        <f t="shared" si="118"/>
        <v/>
      </c>
      <c r="P200" s="150" t="str">
        <f t="shared" si="118"/>
        <v/>
      </c>
      <c r="Q200" s="150" t="str">
        <f t="shared" ref="Q200" si="120">IF(OR(Q35="Tin-Thảo",Q35="Tin-Hiếu"),Q35,"")</f>
        <v/>
      </c>
      <c r="R200" s="150" t="str">
        <f t="shared" si="118"/>
        <v/>
      </c>
      <c r="S200" s="150" t="str">
        <f t="shared" si="118"/>
        <v/>
      </c>
      <c r="T200" s="150" t="str">
        <f t="shared" si="118"/>
        <v/>
      </c>
      <c r="U200" s="150" t="str">
        <f t="shared" si="118"/>
        <v/>
      </c>
      <c r="V200" s="150" t="str">
        <f t="shared" si="118"/>
        <v/>
      </c>
      <c r="W200" s="150" t="str">
        <f t="shared" si="111"/>
        <v/>
      </c>
      <c r="X200" s="151">
        <f t="shared" si="112"/>
        <v>-4</v>
      </c>
    </row>
    <row r="201" spans="1:24" ht="18" customHeight="1" x14ac:dyDescent="0.35">
      <c r="A201" s="156">
        <f>18*30-COUNTBLANK(B171:W200)</f>
        <v>-102</v>
      </c>
      <c r="B201" s="19">
        <f>6*2+11*1</f>
        <v>23</v>
      </c>
      <c r="C201" s="157" t="str">
        <f>IF(A201&lt;&gt;B201,"Lỗi","")</f>
        <v>Lỗi</v>
      </c>
    </row>
    <row r="202" spans="1:24" ht="18" customHeight="1" x14ac:dyDescent="0.35">
      <c r="A202" s="137"/>
      <c r="B202" s="186" t="s">
        <v>100</v>
      </c>
      <c r="C202" s="187"/>
      <c r="D202" s="187"/>
      <c r="E202" s="187"/>
      <c r="F202" s="187"/>
      <c r="G202" s="187"/>
      <c r="H202" s="187"/>
      <c r="I202" s="187"/>
      <c r="J202" s="187"/>
      <c r="K202" s="187"/>
      <c r="L202" s="187"/>
      <c r="M202" s="187"/>
      <c r="N202" s="187"/>
      <c r="O202" s="187"/>
      <c r="P202" s="187"/>
      <c r="Q202" s="187"/>
      <c r="R202" s="187"/>
      <c r="S202" s="187"/>
      <c r="T202" s="138"/>
      <c r="U202" s="138"/>
      <c r="V202" s="138"/>
      <c r="W202" s="136"/>
    </row>
    <row r="203" spans="1:24" ht="18" customHeight="1" x14ac:dyDescent="0.35">
      <c r="A203" s="139"/>
      <c r="B203" s="140" t="str">
        <f t="shared" ref="B203:H203" si="121">B5</f>
        <v>10A1</v>
      </c>
      <c r="C203" s="140" t="str">
        <f t="shared" si="121"/>
        <v>10A2</v>
      </c>
      <c r="D203" s="140" t="str">
        <f t="shared" si="121"/>
        <v>10A3</v>
      </c>
      <c r="E203" s="140" t="str">
        <f t="shared" si="121"/>
        <v>10A4</v>
      </c>
      <c r="F203" s="140" t="str">
        <f t="shared" si="121"/>
        <v>10A5</v>
      </c>
      <c r="G203" s="140" t="str">
        <f t="shared" si="121"/>
        <v>10A6</v>
      </c>
      <c r="H203" s="140" t="str">
        <f t="shared" si="121"/>
        <v>10A7</v>
      </c>
      <c r="I203" s="140" t="str">
        <f>I5</f>
        <v>11B1</v>
      </c>
      <c r="J203" s="140" t="str">
        <f>J5</f>
        <v>11B2</v>
      </c>
      <c r="K203" s="140" t="str">
        <f>K5</f>
        <v>11B3</v>
      </c>
      <c r="L203" s="140" t="str">
        <f>L5</f>
        <v>11B4</v>
      </c>
      <c r="M203" s="140" t="str">
        <f>M5</f>
        <v>11B5</v>
      </c>
      <c r="N203" s="140" t="s">
        <v>53</v>
      </c>
      <c r="O203" s="140" t="s">
        <v>54</v>
      </c>
      <c r="P203" s="140" t="str">
        <f t="shared" ref="P203:W203" si="122">P5</f>
        <v>12C1</v>
      </c>
      <c r="Q203" s="140"/>
      <c r="R203" s="140" t="str">
        <f t="shared" si="122"/>
        <v>12C2</v>
      </c>
      <c r="S203" s="140" t="str">
        <f t="shared" si="122"/>
        <v>12C3</v>
      </c>
      <c r="T203" s="140" t="str">
        <f t="shared" si="122"/>
        <v>12C4</v>
      </c>
      <c r="U203" s="140" t="str">
        <f t="shared" ref="U203:V203" si="123">U137</f>
        <v>12C5</v>
      </c>
      <c r="V203" s="140" t="str">
        <f t="shared" si="123"/>
        <v>12C6</v>
      </c>
      <c r="W203" s="140">
        <f t="shared" si="122"/>
        <v>0</v>
      </c>
      <c r="X203" s="141" t="s">
        <v>89</v>
      </c>
    </row>
    <row r="204" spans="1:24" ht="18" customHeight="1" x14ac:dyDescent="0.35">
      <c r="A204" s="142">
        <v>1</v>
      </c>
      <c r="B204" s="144" t="str">
        <f>IF(OR(B6="Văn-Thắm",B6="Văn-Tâm",B6="Văn-Thu",B6="Văn-Tuyết",B6="Văn-B.Phượng",B6="Văn-Đ.Huy",B6="Văn-Huệ",B6="HĐTN-B.Phượng"),B6,"")</f>
        <v/>
      </c>
      <c r="C204" s="144" t="str">
        <f t="shared" ref="C204:V204" si="124">IF(OR(C6="Văn-Thắm",C6="Văn-Tâm",C6="Văn-Thu",C6="Văn-Tuyết",C6="Văn-B.Phượng",C6="Văn-Đ.Huy",C6="Văn-Huệ",C6="HĐTN-B.Phượng"),C6,"")</f>
        <v/>
      </c>
      <c r="D204" s="144" t="str">
        <f t="shared" si="124"/>
        <v/>
      </c>
      <c r="E204" s="144" t="str">
        <f t="shared" si="124"/>
        <v/>
      </c>
      <c r="F204" s="144" t="str">
        <f t="shared" si="124"/>
        <v/>
      </c>
      <c r="G204" s="144" t="str">
        <f t="shared" si="124"/>
        <v/>
      </c>
      <c r="H204" s="144" t="str">
        <f t="shared" si="124"/>
        <v/>
      </c>
      <c r="I204" s="144" t="str">
        <f t="shared" si="124"/>
        <v/>
      </c>
      <c r="J204" s="144" t="str">
        <f t="shared" si="124"/>
        <v/>
      </c>
      <c r="K204" s="144" t="str">
        <f t="shared" si="124"/>
        <v/>
      </c>
      <c r="L204" s="144" t="str">
        <f t="shared" si="124"/>
        <v/>
      </c>
      <c r="M204" s="144" t="str">
        <f t="shared" si="124"/>
        <v/>
      </c>
      <c r="N204" s="144" t="str">
        <f t="shared" si="124"/>
        <v/>
      </c>
      <c r="O204" s="144" t="str">
        <f t="shared" si="124"/>
        <v/>
      </c>
      <c r="P204" s="144" t="str">
        <f t="shared" si="124"/>
        <v/>
      </c>
      <c r="Q204" s="144" t="str">
        <f t="shared" ref="Q204" si="125">IF(OR(Q6="Văn-Thắm",Q6="Văn-Tâm",Q6="Văn-Thu",Q6="Văn-Tuyết",Q6="Văn-B.Phượng",Q6="Văn-Đ.Huy",Q6="Văn-Huệ",Q6="HĐTN-B.Phượng"),Q6,"")</f>
        <v/>
      </c>
      <c r="R204" s="144" t="str">
        <f t="shared" si="124"/>
        <v/>
      </c>
      <c r="S204" s="144" t="str">
        <f t="shared" si="124"/>
        <v/>
      </c>
      <c r="T204" s="144" t="str">
        <f t="shared" si="124"/>
        <v/>
      </c>
      <c r="U204" s="144" t="str">
        <f t="shared" si="124"/>
        <v/>
      </c>
      <c r="V204" s="144" t="str">
        <f t="shared" si="124"/>
        <v/>
      </c>
      <c r="W204" s="144" t="str">
        <f t="shared" ref="W204:W219" si="126">IF(OR(W6="Văn-Tâm",W6="Văn-Thu",W6="Văn-Tuyết",W6="Văn-B.Phượng",W6="Văn-Đ.Huy",W6="Văn-Huệ",W6="HĐTN-B.Phượng"),W6,"")</f>
        <v/>
      </c>
      <c r="X204" s="145">
        <f t="shared" ref="X204:X233" si="127">IF((18-COUNTBLANK(B204:W204))=0,"",18-COUNTBLANK(B204:W204))</f>
        <v>-4</v>
      </c>
    </row>
    <row r="205" spans="1:24" ht="18" customHeight="1" x14ac:dyDescent="0.35">
      <c r="A205" s="146">
        <v>2</v>
      </c>
      <c r="B205" s="147" t="str">
        <f t="shared" ref="B205:V205" si="128">IF(OR(B7="Văn-Thắm",B7="Văn-Tâm",B7="Văn-Thu",B7="Văn-Tuyết",B7="Văn-B.Phượng",B7="Văn-Đ.Huy",B7="Văn-Huệ",B7="HĐTN-B.Phượng"),B7,"")</f>
        <v/>
      </c>
      <c r="C205" s="147" t="str">
        <f t="shared" si="128"/>
        <v/>
      </c>
      <c r="D205" s="147" t="str">
        <f t="shared" si="128"/>
        <v/>
      </c>
      <c r="E205" s="147" t="str">
        <f t="shared" si="128"/>
        <v/>
      </c>
      <c r="F205" s="147" t="str">
        <f t="shared" si="128"/>
        <v/>
      </c>
      <c r="G205" s="147" t="str">
        <f t="shared" si="128"/>
        <v/>
      </c>
      <c r="H205" s="147" t="str">
        <f t="shared" si="128"/>
        <v/>
      </c>
      <c r="I205" s="147" t="str">
        <f t="shared" si="128"/>
        <v/>
      </c>
      <c r="J205" s="147" t="str">
        <f t="shared" si="128"/>
        <v/>
      </c>
      <c r="K205" s="147" t="str">
        <f t="shared" si="128"/>
        <v/>
      </c>
      <c r="L205" s="147" t="str">
        <f t="shared" si="128"/>
        <v/>
      </c>
      <c r="M205" s="147" t="str">
        <f t="shared" si="128"/>
        <v/>
      </c>
      <c r="N205" s="147" t="str">
        <f t="shared" si="128"/>
        <v/>
      </c>
      <c r="O205" s="147" t="str">
        <f t="shared" si="128"/>
        <v>HĐTN-B.Phượng</v>
      </c>
      <c r="P205" s="147" t="str">
        <f t="shared" si="128"/>
        <v/>
      </c>
      <c r="Q205" s="147" t="str">
        <f t="shared" ref="Q205" si="129">IF(OR(Q7="Văn-Thắm",Q7="Văn-Tâm",Q7="Văn-Thu",Q7="Văn-Tuyết",Q7="Văn-B.Phượng",Q7="Văn-Đ.Huy",Q7="Văn-Huệ",Q7="HĐTN-B.Phượng"),Q7,"")</f>
        <v/>
      </c>
      <c r="R205" s="147" t="str">
        <f t="shared" si="128"/>
        <v/>
      </c>
      <c r="S205" s="147" t="str">
        <f t="shared" si="128"/>
        <v/>
      </c>
      <c r="T205" s="147" t="str">
        <f t="shared" si="128"/>
        <v>Văn-Huệ</v>
      </c>
      <c r="U205" s="147" t="str">
        <f t="shared" si="128"/>
        <v/>
      </c>
      <c r="V205" s="147" t="str">
        <f t="shared" si="128"/>
        <v/>
      </c>
      <c r="W205" s="147" t="str">
        <f t="shared" si="126"/>
        <v/>
      </c>
      <c r="X205" s="148">
        <f t="shared" si="127"/>
        <v>-2</v>
      </c>
    </row>
    <row r="206" spans="1:24" ht="18" customHeight="1" x14ac:dyDescent="0.35">
      <c r="A206" s="7" t="s">
        <v>90</v>
      </c>
      <c r="B206" s="147" t="str">
        <f t="shared" ref="B206:V206" si="130">IF(OR(B8="Văn-Thắm",B8="Văn-Tâm",B8="Văn-Thu",B8="Văn-Tuyết",B8="Văn-B.Phượng",B8="Văn-Đ.Huy",B8="Văn-Huệ",B8="HĐTN-B.Phượng"),B8,"")</f>
        <v/>
      </c>
      <c r="C206" s="147" t="str">
        <f t="shared" si="130"/>
        <v/>
      </c>
      <c r="D206" s="147" t="str">
        <f t="shared" si="130"/>
        <v/>
      </c>
      <c r="E206" s="147" t="str">
        <f t="shared" si="130"/>
        <v/>
      </c>
      <c r="F206" s="147" t="str">
        <f t="shared" si="130"/>
        <v/>
      </c>
      <c r="G206" s="147" t="str">
        <f t="shared" si="130"/>
        <v/>
      </c>
      <c r="H206" s="147" t="str">
        <f t="shared" si="130"/>
        <v/>
      </c>
      <c r="I206" s="147" t="str">
        <f t="shared" si="130"/>
        <v/>
      </c>
      <c r="J206" s="147" t="str">
        <f t="shared" si="130"/>
        <v/>
      </c>
      <c r="K206" s="147" t="str">
        <f t="shared" si="130"/>
        <v>Văn-Thu</v>
      </c>
      <c r="L206" s="147" t="str">
        <f t="shared" si="130"/>
        <v/>
      </c>
      <c r="M206" s="147" t="str">
        <f t="shared" si="130"/>
        <v/>
      </c>
      <c r="N206" s="147" t="str">
        <f t="shared" si="130"/>
        <v>Văn-Đ.Huy</v>
      </c>
      <c r="O206" s="147" t="str">
        <f t="shared" si="130"/>
        <v/>
      </c>
      <c r="P206" s="147" t="str">
        <f t="shared" si="130"/>
        <v/>
      </c>
      <c r="Q206" s="147" t="str">
        <f t="shared" ref="Q206" si="131">IF(OR(Q8="Văn-Thắm",Q8="Văn-Tâm",Q8="Văn-Thu",Q8="Văn-Tuyết",Q8="Văn-B.Phượng",Q8="Văn-Đ.Huy",Q8="Văn-Huệ",Q8="HĐTN-B.Phượng"),Q8,"")</f>
        <v/>
      </c>
      <c r="R206" s="147" t="str">
        <f t="shared" si="130"/>
        <v/>
      </c>
      <c r="S206" s="147" t="str">
        <f t="shared" si="130"/>
        <v/>
      </c>
      <c r="T206" s="147" t="str">
        <f t="shared" si="130"/>
        <v>Văn-Huệ</v>
      </c>
      <c r="U206" s="147" t="str">
        <f t="shared" si="130"/>
        <v/>
      </c>
      <c r="V206" s="147" t="str">
        <f t="shared" si="130"/>
        <v/>
      </c>
      <c r="W206" s="147" t="str">
        <f t="shared" si="126"/>
        <v/>
      </c>
      <c r="X206" s="148">
        <f t="shared" si="127"/>
        <v>-1</v>
      </c>
    </row>
    <row r="207" spans="1:24" ht="18" customHeight="1" x14ac:dyDescent="0.35">
      <c r="A207" s="146">
        <v>4</v>
      </c>
      <c r="B207" s="147" t="str">
        <f t="shared" ref="B207:V207" si="132">IF(OR(B9="Văn-Thắm",B9="Văn-Tâm",B9="Văn-Thu",B9="Văn-Tuyết",B9="Văn-B.Phượng",B9="Văn-Đ.Huy",B9="Văn-Huệ",B9="HĐTN-B.Phượng"),B9,"")</f>
        <v/>
      </c>
      <c r="C207" s="147" t="str">
        <f t="shared" si="132"/>
        <v/>
      </c>
      <c r="D207" s="147" t="str">
        <f t="shared" si="132"/>
        <v/>
      </c>
      <c r="E207" s="147" t="str">
        <f t="shared" si="132"/>
        <v>Văn-Đ.Huy</v>
      </c>
      <c r="F207" s="147" t="str">
        <f t="shared" si="132"/>
        <v/>
      </c>
      <c r="G207" s="147" t="str">
        <f t="shared" si="132"/>
        <v>Văn-B.Phượng</v>
      </c>
      <c r="H207" s="147" t="str">
        <f t="shared" si="132"/>
        <v/>
      </c>
      <c r="I207" s="147" t="str">
        <f t="shared" si="132"/>
        <v/>
      </c>
      <c r="J207" s="147" t="str">
        <f t="shared" si="132"/>
        <v/>
      </c>
      <c r="K207" s="147" t="str">
        <f t="shared" si="132"/>
        <v/>
      </c>
      <c r="L207" s="147" t="str">
        <f t="shared" si="132"/>
        <v>Văn-Thu</v>
      </c>
      <c r="M207" s="147" t="str">
        <f t="shared" si="132"/>
        <v/>
      </c>
      <c r="N207" s="147" t="str">
        <f t="shared" si="132"/>
        <v/>
      </c>
      <c r="O207" s="147" t="str">
        <f t="shared" si="132"/>
        <v/>
      </c>
      <c r="P207" s="147" t="str">
        <f t="shared" si="132"/>
        <v>Văn-Huệ</v>
      </c>
      <c r="Q207" s="147" t="str">
        <f t="shared" ref="Q207" si="133">IF(OR(Q9="Văn-Thắm",Q9="Văn-Tâm",Q9="Văn-Thu",Q9="Văn-Tuyết",Q9="Văn-B.Phượng",Q9="Văn-Đ.Huy",Q9="Văn-Huệ",Q9="HĐTN-B.Phượng"),Q9,"")</f>
        <v/>
      </c>
      <c r="R207" s="147" t="str">
        <f t="shared" si="132"/>
        <v/>
      </c>
      <c r="S207" s="147" t="str">
        <f t="shared" si="132"/>
        <v/>
      </c>
      <c r="T207" s="147" t="str">
        <f t="shared" si="132"/>
        <v/>
      </c>
      <c r="U207" s="147" t="str">
        <f t="shared" si="132"/>
        <v/>
      </c>
      <c r="V207" s="147" t="str">
        <f t="shared" si="132"/>
        <v/>
      </c>
      <c r="W207" s="147" t="str">
        <f t="shared" si="126"/>
        <v/>
      </c>
      <c r="X207" s="148" t="str">
        <f t="shared" si="127"/>
        <v/>
      </c>
    </row>
    <row r="208" spans="1:24" ht="18" customHeight="1" x14ac:dyDescent="0.35">
      <c r="A208" s="149">
        <v>5</v>
      </c>
      <c r="B208" s="150" t="str">
        <f t="shared" ref="B208:V208" si="134">IF(OR(B10="Văn-Thắm",B10="Văn-Tâm",B10="Văn-Thu",B10="Văn-Tuyết",B10="Văn-B.Phượng",B10="Văn-Đ.Huy",B10="Văn-Huệ",B10="HĐTN-B.Phượng"),B10,"")</f>
        <v/>
      </c>
      <c r="C208" s="150" t="str">
        <f t="shared" si="134"/>
        <v/>
      </c>
      <c r="D208" s="150" t="str">
        <f t="shared" si="134"/>
        <v/>
      </c>
      <c r="E208" s="150" t="str">
        <f t="shared" si="134"/>
        <v/>
      </c>
      <c r="F208" s="150" t="str">
        <f t="shared" si="134"/>
        <v>Văn-Đ.Huy</v>
      </c>
      <c r="G208" s="150" t="str">
        <f t="shared" si="134"/>
        <v/>
      </c>
      <c r="H208" s="150" t="str">
        <f t="shared" si="134"/>
        <v/>
      </c>
      <c r="I208" s="150" t="str">
        <f t="shared" si="134"/>
        <v/>
      </c>
      <c r="J208" s="150" t="str">
        <f t="shared" si="134"/>
        <v/>
      </c>
      <c r="K208" s="150" t="str">
        <f t="shared" si="134"/>
        <v/>
      </c>
      <c r="L208" s="150" t="str">
        <f t="shared" si="134"/>
        <v/>
      </c>
      <c r="M208" s="150" t="str">
        <f t="shared" si="134"/>
        <v/>
      </c>
      <c r="N208" s="150" t="str">
        <f t="shared" si="134"/>
        <v/>
      </c>
      <c r="O208" s="150" t="str">
        <f t="shared" si="134"/>
        <v/>
      </c>
      <c r="P208" s="150" t="str">
        <f t="shared" si="134"/>
        <v/>
      </c>
      <c r="Q208" s="150" t="str">
        <f t="shared" ref="Q208" si="135">IF(OR(Q10="Văn-Thắm",Q10="Văn-Tâm",Q10="Văn-Thu",Q10="Văn-Tuyết",Q10="Văn-B.Phượng",Q10="Văn-Đ.Huy",Q10="Văn-Huệ",Q10="HĐTN-B.Phượng"),Q10,"")</f>
        <v/>
      </c>
      <c r="R208" s="150" t="str">
        <f t="shared" si="134"/>
        <v/>
      </c>
      <c r="S208" s="150" t="str">
        <f t="shared" si="134"/>
        <v/>
      </c>
      <c r="T208" s="150" t="str">
        <f t="shared" si="134"/>
        <v/>
      </c>
      <c r="U208" s="150" t="str">
        <f t="shared" si="134"/>
        <v/>
      </c>
      <c r="V208" s="150" t="str">
        <f t="shared" si="134"/>
        <v/>
      </c>
      <c r="W208" s="150" t="str">
        <f t="shared" si="126"/>
        <v/>
      </c>
      <c r="X208" s="151">
        <f t="shared" si="127"/>
        <v>-3</v>
      </c>
    </row>
    <row r="209" spans="1:24" ht="18" customHeight="1" x14ac:dyDescent="0.35">
      <c r="A209" s="142">
        <v>1</v>
      </c>
      <c r="B209" s="144" t="str">
        <f t="shared" ref="B209:V209" si="136">IF(OR(B11="Văn-Thắm",B11="Văn-Tâm",B11="Văn-Thu",B11="Văn-Tuyết",B11="Văn-B.Phượng",B11="Văn-Đ.Huy",B11="Văn-Huệ",B11="HĐTN-B.Phượng"),B11,"")</f>
        <v/>
      </c>
      <c r="C209" s="144" t="str">
        <f t="shared" si="136"/>
        <v/>
      </c>
      <c r="D209" s="144" t="str">
        <f t="shared" si="136"/>
        <v/>
      </c>
      <c r="E209" s="144" t="str">
        <f t="shared" si="136"/>
        <v/>
      </c>
      <c r="F209" s="144" t="str">
        <f t="shared" si="136"/>
        <v>Văn-Đ.Huy</v>
      </c>
      <c r="G209" s="144" t="str">
        <f t="shared" si="136"/>
        <v/>
      </c>
      <c r="H209" s="144" t="str">
        <f t="shared" si="136"/>
        <v/>
      </c>
      <c r="I209" s="144" t="str">
        <f t="shared" si="136"/>
        <v/>
      </c>
      <c r="J209" s="144" t="str">
        <f t="shared" si="136"/>
        <v/>
      </c>
      <c r="K209" s="144" t="str">
        <f t="shared" si="136"/>
        <v/>
      </c>
      <c r="L209" s="144" t="str">
        <f t="shared" si="136"/>
        <v/>
      </c>
      <c r="M209" s="144" t="str">
        <f t="shared" si="136"/>
        <v/>
      </c>
      <c r="N209" s="144" t="str">
        <f t="shared" si="136"/>
        <v/>
      </c>
      <c r="O209" s="144" t="str">
        <f t="shared" si="136"/>
        <v/>
      </c>
      <c r="P209" s="144" t="str">
        <f t="shared" si="136"/>
        <v/>
      </c>
      <c r="Q209" s="144" t="str">
        <f t="shared" ref="Q209" si="137">IF(OR(Q11="Văn-Thắm",Q11="Văn-Tâm",Q11="Văn-Thu",Q11="Văn-Tuyết",Q11="Văn-B.Phượng",Q11="Văn-Đ.Huy",Q11="Văn-Huệ",Q11="HĐTN-B.Phượng"),Q11,"")</f>
        <v/>
      </c>
      <c r="R209" s="144" t="str">
        <f t="shared" si="136"/>
        <v/>
      </c>
      <c r="S209" s="144" t="str">
        <f t="shared" si="136"/>
        <v>Văn-Tâm</v>
      </c>
      <c r="T209" s="144" t="str">
        <f t="shared" si="136"/>
        <v/>
      </c>
      <c r="U209" s="144" t="str">
        <f t="shared" si="136"/>
        <v>Văn-Tuyết</v>
      </c>
      <c r="V209" s="144" t="str">
        <f t="shared" si="136"/>
        <v/>
      </c>
      <c r="W209" s="144" t="str">
        <f t="shared" si="126"/>
        <v/>
      </c>
      <c r="X209" s="145">
        <f t="shared" si="127"/>
        <v>-1</v>
      </c>
    </row>
    <row r="210" spans="1:24" ht="18" customHeight="1" x14ac:dyDescent="0.35">
      <c r="A210" s="146">
        <v>2</v>
      </c>
      <c r="B210" s="147" t="str">
        <f t="shared" ref="B210:V210" si="138">IF(OR(B12="Văn-Thắm",B12="Văn-Tâm",B12="Văn-Thu",B12="Văn-Tuyết",B12="Văn-B.Phượng",B12="Văn-Đ.Huy",B12="Văn-Huệ",B12="HĐTN-B.Phượng"),B12,"")</f>
        <v/>
      </c>
      <c r="C210" s="147" t="str">
        <f t="shared" si="138"/>
        <v/>
      </c>
      <c r="D210" s="147" t="str">
        <f t="shared" si="138"/>
        <v>Văn-Tuyết</v>
      </c>
      <c r="E210" s="147" t="str">
        <f t="shared" si="138"/>
        <v/>
      </c>
      <c r="F210" s="147" t="str">
        <f t="shared" si="138"/>
        <v/>
      </c>
      <c r="G210" s="147" t="str">
        <f t="shared" si="138"/>
        <v/>
      </c>
      <c r="H210" s="147" t="str">
        <f t="shared" si="138"/>
        <v/>
      </c>
      <c r="I210" s="147" t="str">
        <f t="shared" si="138"/>
        <v/>
      </c>
      <c r="J210" s="147" t="str">
        <f t="shared" si="138"/>
        <v/>
      </c>
      <c r="K210" s="147" t="str">
        <f t="shared" si="138"/>
        <v>Văn-Thu</v>
      </c>
      <c r="L210" s="147" t="str">
        <f t="shared" si="138"/>
        <v/>
      </c>
      <c r="M210" s="147" t="str">
        <f t="shared" si="138"/>
        <v/>
      </c>
      <c r="N210" s="147" t="str">
        <f t="shared" si="138"/>
        <v>Văn-Đ.Huy</v>
      </c>
      <c r="O210" s="147" t="str">
        <f t="shared" si="138"/>
        <v/>
      </c>
      <c r="P210" s="147" t="str">
        <f t="shared" si="138"/>
        <v/>
      </c>
      <c r="Q210" s="147" t="str">
        <f t="shared" ref="Q210" si="139">IF(OR(Q12="Văn-Thắm",Q12="Văn-Tâm",Q12="Văn-Thu",Q12="Văn-Tuyết",Q12="Văn-B.Phượng",Q12="Văn-Đ.Huy",Q12="Văn-Huệ",Q12="HĐTN-B.Phượng"),Q12,"")</f>
        <v/>
      </c>
      <c r="R210" s="147" t="str">
        <f t="shared" si="138"/>
        <v/>
      </c>
      <c r="S210" s="147" t="str">
        <f t="shared" si="138"/>
        <v>Văn-Tâm</v>
      </c>
      <c r="T210" s="147" t="str">
        <f t="shared" si="138"/>
        <v/>
      </c>
      <c r="U210" s="147" t="str">
        <f t="shared" si="138"/>
        <v/>
      </c>
      <c r="V210" s="147" t="str">
        <f t="shared" si="138"/>
        <v/>
      </c>
      <c r="W210" s="147" t="str">
        <f t="shared" si="126"/>
        <v/>
      </c>
      <c r="X210" s="148" t="str">
        <f t="shared" si="127"/>
        <v/>
      </c>
    </row>
    <row r="211" spans="1:24" ht="18" customHeight="1" x14ac:dyDescent="0.35">
      <c r="A211" s="7" t="s">
        <v>91</v>
      </c>
      <c r="B211" s="147" t="str">
        <f t="shared" ref="B211:V211" si="140">IF(OR(B13="Văn-Thắm",B13="Văn-Tâm",B13="Văn-Thu",B13="Văn-Tuyết",B13="Văn-B.Phượng",B13="Văn-Đ.Huy",B13="Văn-Huệ",B13="HĐTN-B.Phượng"),B13,"")</f>
        <v/>
      </c>
      <c r="C211" s="147" t="str">
        <f t="shared" si="140"/>
        <v/>
      </c>
      <c r="D211" s="147" t="str">
        <f t="shared" si="140"/>
        <v/>
      </c>
      <c r="E211" s="147" t="str">
        <f t="shared" si="140"/>
        <v>Văn-Đ.Huy</v>
      </c>
      <c r="F211" s="147" t="str">
        <f t="shared" si="140"/>
        <v/>
      </c>
      <c r="G211" s="147" t="str">
        <f t="shared" si="140"/>
        <v/>
      </c>
      <c r="H211" s="147" t="str">
        <f t="shared" si="140"/>
        <v/>
      </c>
      <c r="I211" s="147" t="str">
        <f t="shared" si="140"/>
        <v/>
      </c>
      <c r="J211" s="147" t="str">
        <f t="shared" si="140"/>
        <v/>
      </c>
      <c r="K211" s="147" t="str">
        <f t="shared" si="140"/>
        <v>Văn-Thu</v>
      </c>
      <c r="L211" s="147" t="str">
        <f t="shared" si="140"/>
        <v/>
      </c>
      <c r="M211" s="147" t="str">
        <f t="shared" si="140"/>
        <v>Văn-Thắm</v>
      </c>
      <c r="N211" s="147" t="str">
        <f t="shared" si="140"/>
        <v/>
      </c>
      <c r="O211" s="147" t="str">
        <f t="shared" si="140"/>
        <v/>
      </c>
      <c r="P211" s="147" t="str">
        <f t="shared" si="140"/>
        <v/>
      </c>
      <c r="Q211" s="147" t="str">
        <f t="shared" ref="Q211" si="141">IF(OR(Q13="Văn-Thắm",Q13="Văn-Tâm",Q13="Văn-Thu",Q13="Văn-Tuyết",Q13="Văn-B.Phượng",Q13="Văn-Đ.Huy",Q13="Văn-Huệ",Q13="HĐTN-B.Phượng"),Q13,"")</f>
        <v/>
      </c>
      <c r="R211" s="147" t="str">
        <f t="shared" si="140"/>
        <v>Văn-Tâm</v>
      </c>
      <c r="S211" s="147" t="str">
        <f t="shared" si="140"/>
        <v/>
      </c>
      <c r="T211" s="147" t="str">
        <f t="shared" si="140"/>
        <v/>
      </c>
      <c r="U211" s="147" t="str">
        <f t="shared" si="140"/>
        <v/>
      </c>
      <c r="V211" s="147" t="str">
        <f t="shared" si="140"/>
        <v>Văn-Tuyết</v>
      </c>
      <c r="W211" s="147" t="str">
        <f t="shared" si="126"/>
        <v/>
      </c>
      <c r="X211" s="148">
        <f t="shared" si="127"/>
        <v>1</v>
      </c>
    </row>
    <row r="212" spans="1:24" ht="18" customHeight="1" x14ac:dyDescent="0.35">
      <c r="A212" s="146">
        <v>4</v>
      </c>
      <c r="B212" s="147" t="str">
        <f t="shared" ref="B212:V212" si="142">IF(OR(B14="Văn-Thắm",B14="Văn-Tâm",B14="Văn-Thu",B14="Văn-Tuyết",B14="Văn-B.Phượng",B14="Văn-Đ.Huy",B14="Văn-Huệ",B14="HĐTN-B.Phượng"),B14,"")</f>
        <v>Văn-Thu</v>
      </c>
      <c r="C212" s="147" t="str">
        <f t="shared" si="142"/>
        <v>Văn-Tuyết</v>
      </c>
      <c r="D212" s="147" t="str">
        <f t="shared" si="142"/>
        <v/>
      </c>
      <c r="E212" s="147" t="str">
        <f t="shared" si="142"/>
        <v/>
      </c>
      <c r="F212" s="147" t="str">
        <f t="shared" si="142"/>
        <v/>
      </c>
      <c r="G212" s="147" t="str">
        <f t="shared" si="142"/>
        <v/>
      </c>
      <c r="H212" s="147" t="str">
        <f t="shared" si="142"/>
        <v/>
      </c>
      <c r="I212" s="147" t="str">
        <f t="shared" si="142"/>
        <v/>
      </c>
      <c r="J212" s="147" t="str">
        <f t="shared" si="142"/>
        <v>Văn-Thắm</v>
      </c>
      <c r="K212" s="147" t="str">
        <f t="shared" si="142"/>
        <v/>
      </c>
      <c r="L212" s="147" t="str">
        <f t="shared" si="142"/>
        <v/>
      </c>
      <c r="M212" s="147" t="str">
        <f t="shared" si="142"/>
        <v/>
      </c>
      <c r="N212" s="147" t="str">
        <f t="shared" si="142"/>
        <v/>
      </c>
      <c r="O212" s="147" t="str">
        <f t="shared" si="142"/>
        <v/>
      </c>
      <c r="P212" s="147" t="str">
        <f t="shared" si="142"/>
        <v/>
      </c>
      <c r="Q212" s="147" t="str">
        <f t="shared" ref="Q212" si="143">IF(OR(Q14="Văn-Thắm",Q14="Văn-Tâm",Q14="Văn-Thu",Q14="Văn-Tuyết",Q14="Văn-B.Phượng",Q14="Văn-Đ.Huy",Q14="Văn-Huệ",Q14="HĐTN-B.Phượng"),Q14,"")</f>
        <v/>
      </c>
      <c r="R212" s="147" t="str">
        <f t="shared" si="142"/>
        <v/>
      </c>
      <c r="S212" s="147" t="str">
        <f t="shared" si="142"/>
        <v/>
      </c>
      <c r="T212" s="147" t="str">
        <f t="shared" si="142"/>
        <v/>
      </c>
      <c r="U212" s="147" t="str">
        <f t="shared" si="142"/>
        <v/>
      </c>
      <c r="V212" s="147" t="str">
        <f t="shared" si="142"/>
        <v/>
      </c>
      <c r="W212" s="147" t="str">
        <f t="shared" si="126"/>
        <v/>
      </c>
      <c r="X212" s="148">
        <f t="shared" si="127"/>
        <v>-1</v>
      </c>
    </row>
    <row r="213" spans="1:24" ht="18" customHeight="1" x14ac:dyDescent="0.35">
      <c r="A213" s="149">
        <v>5</v>
      </c>
      <c r="B213" s="150" t="str">
        <f t="shared" ref="B213:V213" si="144">IF(OR(B15="Văn-Thắm",B15="Văn-Tâm",B15="Văn-Thu",B15="Văn-Tuyết",B15="Văn-B.Phượng",B15="Văn-Đ.Huy",B15="Văn-Huệ",B15="HĐTN-B.Phượng"),B15,"")</f>
        <v>Văn-Thu</v>
      </c>
      <c r="C213" s="150" t="str">
        <f t="shared" si="144"/>
        <v>Văn-Tuyết</v>
      </c>
      <c r="D213" s="150" t="str">
        <f t="shared" si="144"/>
        <v/>
      </c>
      <c r="E213" s="150" t="str">
        <f t="shared" si="144"/>
        <v/>
      </c>
      <c r="F213" s="150" t="str">
        <f t="shared" si="144"/>
        <v/>
      </c>
      <c r="G213" s="150" t="str">
        <f t="shared" si="144"/>
        <v/>
      </c>
      <c r="H213" s="150" t="str">
        <f t="shared" si="144"/>
        <v/>
      </c>
      <c r="I213" s="150" t="str">
        <f t="shared" si="144"/>
        <v/>
      </c>
      <c r="J213" s="150" t="str">
        <f t="shared" si="144"/>
        <v>Văn-Thắm</v>
      </c>
      <c r="K213" s="150" t="str">
        <f t="shared" si="144"/>
        <v/>
      </c>
      <c r="L213" s="150" t="str">
        <f t="shared" si="144"/>
        <v/>
      </c>
      <c r="M213" s="150" t="str">
        <f t="shared" si="144"/>
        <v/>
      </c>
      <c r="N213" s="150" t="str">
        <f t="shared" si="144"/>
        <v/>
      </c>
      <c r="O213" s="150" t="str">
        <f t="shared" si="144"/>
        <v/>
      </c>
      <c r="P213" s="150" t="str">
        <f t="shared" si="144"/>
        <v/>
      </c>
      <c r="Q213" s="150" t="str">
        <f t="shared" ref="Q213" si="145">IF(OR(Q15="Văn-Thắm",Q15="Văn-Tâm",Q15="Văn-Thu",Q15="Văn-Tuyết",Q15="Văn-B.Phượng",Q15="Văn-Đ.Huy",Q15="Văn-Huệ",Q15="HĐTN-B.Phượng"),Q15,"")</f>
        <v/>
      </c>
      <c r="R213" s="150" t="str">
        <f t="shared" si="144"/>
        <v/>
      </c>
      <c r="S213" s="150" t="str">
        <f t="shared" si="144"/>
        <v/>
      </c>
      <c r="T213" s="150" t="str">
        <f t="shared" si="144"/>
        <v/>
      </c>
      <c r="U213" s="150" t="str">
        <f t="shared" si="144"/>
        <v/>
      </c>
      <c r="V213" s="150" t="str">
        <f t="shared" si="144"/>
        <v/>
      </c>
      <c r="W213" s="150" t="str">
        <f t="shared" si="126"/>
        <v/>
      </c>
      <c r="X213" s="151">
        <f t="shared" si="127"/>
        <v>-1</v>
      </c>
    </row>
    <row r="214" spans="1:24" ht="18" customHeight="1" x14ac:dyDescent="0.35">
      <c r="A214" s="142">
        <v>1</v>
      </c>
      <c r="B214" s="144" t="str">
        <f t="shared" ref="B214:V214" si="146">IF(OR(B16="Văn-Thắm",B16="Văn-Tâm",B16="Văn-Thu",B16="Văn-Tuyết",B16="Văn-B.Phượng",B16="Văn-Đ.Huy",B16="Văn-Huệ",B16="HĐTN-B.Phượng"),B16,"")</f>
        <v/>
      </c>
      <c r="C214" s="144" t="str">
        <f t="shared" si="146"/>
        <v/>
      </c>
      <c r="D214" s="144" t="str">
        <f t="shared" si="146"/>
        <v/>
      </c>
      <c r="E214" s="144" t="str">
        <f t="shared" si="146"/>
        <v/>
      </c>
      <c r="F214" s="144" t="str">
        <f t="shared" si="146"/>
        <v/>
      </c>
      <c r="G214" s="144" t="str">
        <f t="shared" si="146"/>
        <v/>
      </c>
      <c r="H214" s="144" t="str">
        <f t="shared" si="146"/>
        <v/>
      </c>
      <c r="I214" s="144" t="str">
        <f t="shared" si="146"/>
        <v/>
      </c>
      <c r="J214" s="144" t="str">
        <f t="shared" si="146"/>
        <v/>
      </c>
      <c r="K214" s="144" t="str">
        <f t="shared" si="146"/>
        <v>Văn-Thu</v>
      </c>
      <c r="L214" s="144" t="str">
        <f t="shared" si="146"/>
        <v/>
      </c>
      <c r="M214" s="144" t="str">
        <f t="shared" si="146"/>
        <v/>
      </c>
      <c r="N214" s="144" t="str">
        <f t="shared" si="146"/>
        <v/>
      </c>
      <c r="O214" s="144" t="str">
        <f t="shared" si="146"/>
        <v/>
      </c>
      <c r="P214" s="144" t="str">
        <f t="shared" si="146"/>
        <v/>
      </c>
      <c r="Q214" s="144" t="str">
        <f t="shared" ref="Q214" si="147">IF(OR(Q16="Văn-Thắm",Q16="Văn-Tâm",Q16="Văn-Thu",Q16="Văn-Tuyết",Q16="Văn-B.Phượng",Q16="Văn-Đ.Huy",Q16="Văn-Huệ",Q16="HĐTN-B.Phượng"),Q16,"")</f>
        <v/>
      </c>
      <c r="R214" s="144" t="str">
        <f t="shared" si="146"/>
        <v/>
      </c>
      <c r="S214" s="144" t="str">
        <f t="shared" si="146"/>
        <v/>
      </c>
      <c r="T214" s="144" t="str">
        <f t="shared" si="146"/>
        <v>Văn-Huệ</v>
      </c>
      <c r="U214" s="144" t="str">
        <f t="shared" si="146"/>
        <v/>
      </c>
      <c r="V214" s="144" t="str">
        <f t="shared" si="146"/>
        <v/>
      </c>
      <c r="W214" s="144" t="str">
        <f t="shared" si="126"/>
        <v/>
      </c>
      <c r="X214" s="145">
        <f t="shared" si="127"/>
        <v>-2</v>
      </c>
    </row>
    <row r="215" spans="1:24" ht="18" customHeight="1" x14ac:dyDescent="0.35">
      <c r="A215" s="146">
        <v>2</v>
      </c>
      <c r="B215" s="147" t="str">
        <f t="shared" ref="B215:V215" si="148">IF(OR(B17="Văn-Thắm",B17="Văn-Tâm",B17="Văn-Thu",B17="Văn-Tuyết",B17="Văn-B.Phượng",B17="Văn-Đ.Huy",B17="Văn-Huệ",B17="HĐTN-B.Phượng"),B17,"")</f>
        <v>Văn-Thu</v>
      </c>
      <c r="C215" s="147" t="str">
        <f t="shared" si="148"/>
        <v/>
      </c>
      <c r="D215" s="147" t="str">
        <f t="shared" si="148"/>
        <v/>
      </c>
      <c r="E215" s="147" t="str">
        <f t="shared" si="148"/>
        <v/>
      </c>
      <c r="F215" s="147" t="str">
        <f t="shared" si="148"/>
        <v/>
      </c>
      <c r="G215" s="147" t="str">
        <f t="shared" si="148"/>
        <v/>
      </c>
      <c r="H215" s="147" t="str">
        <f t="shared" si="148"/>
        <v/>
      </c>
      <c r="I215" s="147" t="str">
        <f t="shared" si="148"/>
        <v/>
      </c>
      <c r="J215" s="147" t="str">
        <f t="shared" si="148"/>
        <v/>
      </c>
      <c r="K215" s="147" t="str">
        <f t="shared" si="148"/>
        <v/>
      </c>
      <c r="L215" s="147" t="str">
        <f t="shared" si="148"/>
        <v/>
      </c>
      <c r="M215" s="147" t="str">
        <f t="shared" si="148"/>
        <v/>
      </c>
      <c r="N215" s="147" t="str">
        <f t="shared" si="148"/>
        <v/>
      </c>
      <c r="O215" s="147" t="str">
        <f t="shared" si="148"/>
        <v/>
      </c>
      <c r="P215" s="147" t="str">
        <f t="shared" si="148"/>
        <v/>
      </c>
      <c r="Q215" s="147" t="str">
        <f t="shared" ref="Q215" si="149">IF(OR(Q17="Văn-Thắm",Q17="Văn-Tâm",Q17="Văn-Thu",Q17="Văn-Tuyết",Q17="Văn-B.Phượng",Q17="Văn-Đ.Huy",Q17="Văn-Huệ",Q17="HĐTN-B.Phượng"),Q17,"")</f>
        <v/>
      </c>
      <c r="R215" s="147" t="str">
        <f t="shared" si="148"/>
        <v/>
      </c>
      <c r="S215" s="147" t="str">
        <f t="shared" si="148"/>
        <v/>
      </c>
      <c r="T215" s="147" t="str">
        <f t="shared" si="148"/>
        <v/>
      </c>
      <c r="U215" s="147" t="str">
        <f t="shared" si="148"/>
        <v/>
      </c>
      <c r="V215" s="147" t="str">
        <f t="shared" si="148"/>
        <v/>
      </c>
      <c r="W215" s="147" t="str">
        <f t="shared" si="126"/>
        <v/>
      </c>
      <c r="X215" s="148">
        <f t="shared" si="127"/>
        <v>-3</v>
      </c>
    </row>
    <row r="216" spans="1:24" ht="18" customHeight="1" x14ac:dyDescent="0.35">
      <c r="A216" s="7" t="s">
        <v>92</v>
      </c>
      <c r="B216" s="147" t="str">
        <f t="shared" ref="B216:V216" si="150">IF(OR(B18="Văn-Thắm",B18="Văn-Tâm",B18="Văn-Thu",B18="Văn-Tuyết",B18="Văn-B.Phượng",B18="Văn-Đ.Huy",B18="Văn-Huệ",B18="HĐTN-B.Phượng"),B18,"")</f>
        <v/>
      </c>
      <c r="C216" s="147" t="str">
        <f t="shared" si="150"/>
        <v/>
      </c>
      <c r="D216" s="147" t="str">
        <f t="shared" si="150"/>
        <v/>
      </c>
      <c r="E216" s="147" t="str">
        <f t="shared" si="150"/>
        <v/>
      </c>
      <c r="F216" s="147" t="str">
        <f t="shared" si="150"/>
        <v/>
      </c>
      <c r="G216" s="147" t="str">
        <f t="shared" si="150"/>
        <v/>
      </c>
      <c r="H216" s="147" t="str">
        <f t="shared" si="150"/>
        <v/>
      </c>
      <c r="I216" s="147" t="str">
        <f t="shared" si="150"/>
        <v/>
      </c>
      <c r="J216" s="147" t="str">
        <f t="shared" si="150"/>
        <v/>
      </c>
      <c r="K216" s="147" t="str">
        <f t="shared" si="150"/>
        <v/>
      </c>
      <c r="L216" s="147" t="str">
        <f t="shared" si="150"/>
        <v/>
      </c>
      <c r="M216" s="147" t="str">
        <f t="shared" si="150"/>
        <v/>
      </c>
      <c r="N216" s="147" t="str">
        <f t="shared" si="150"/>
        <v/>
      </c>
      <c r="O216" s="147" t="str">
        <f t="shared" si="150"/>
        <v/>
      </c>
      <c r="P216" s="147" t="str">
        <f t="shared" si="150"/>
        <v>Văn-Huệ</v>
      </c>
      <c r="Q216" s="147" t="str">
        <f t="shared" ref="Q216" si="151">IF(OR(Q18="Văn-Thắm",Q18="Văn-Tâm",Q18="Văn-Thu",Q18="Văn-Tuyết",Q18="Văn-B.Phượng",Q18="Văn-Đ.Huy",Q18="Văn-Huệ",Q18="HĐTN-B.Phượng"),Q18,"")</f>
        <v/>
      </c>
      <c r="R216" s="147" t="str">
        <f t="shared" si="150"/>
        <v/>
      </c>
      <c r="S216" s="147" t="str">
        <f t="shared" si="150"/>
        <v/>
      </c>
      <c r="T216" s="147" t="str">
        <f t="shared" si="150"/>
        <v/>
      </c>
      <c r="U216" s="147" t="str">
        <f t="shared" si="150"/>
        <v/>
      </c>
      <c r="V216" s="147" t="str">
        <f t="shared" si="150"/>
        <v>Văn-Tuyết</v>
      </c>
      <c r="W216" s="147" t="str">
        <f t="shared" si="126"/>
        <v/>
      </c>
      <c r="X216" s="148">
        <f t="shared" si="127"/>
        <v>-2</v>
      </c>
    </row>
    <row r="217" spans="1:24" ht="18" customHeight="1" x14ac:dyDescent="0.35">
      <c r="A217" s="146">
        <v>4</v>
      </c>
      <c r="B217" s="147" t="str">
        <f t="shared" ref="B217:V217" si="152">IF(OR(B19="Văn-Thắm",B19="Văn-Tâm",B19="Văn-Thu",B19="Văn-Tuyết",B19="Văn-B.Phượng",B19="Văn-Đ.Huy",B19="Văn-Huệ",B19="HĐTN-B.Phượng"),B19,"")</f>
        <v/>
      </c>
      <c r="C217" s="147" t="str">
        <f t="shared" si="152"/>
        <v/>
      </c>
      <c r="D217" s="147" t="str">
        <f t="shared" si="152"/>
        <v>Văn-Tuyết</v>
      </c>
      <c r="E217" s="147" t="str">
        <f t="shared" si="152"/>
        <v/>
      </c>
      <c r="F217" s="147" t="str">
        <f t="shared" si="152"/>
        <v/>
      </c>
      <c r="G217" s="147" t="str">
        <f t="shared" si="152"/>
        <v/>
      </c>
      <c r="H217" s="147" t="str">
        <f t="shared" si="152"/>
        <v/>
      </c>
      <c r="I217" s="147" t="str">
        <f t="shared" si="152"/>
        <v/>
      </c>
      <c r="J217" s="147" t="str">
        <f t="shared" si="152"/>
        <v/>
      </c>
      <c r="K217" s="147" t="str">
        <f t="shared" si="152"/>
        <v/>
      </c>
      <c r="L217" s="147" t="str">
        <f t="shared" si="152"/>
        <v>Văn-Thu</v>
      </c>
      <c r="M217" s="147" t="str">
        <f t="shared" si="152"/>
        <v/>
      </c>
      <c r="N217" s="147" t="str">
        <f t="shared" si="152"/>
        <v/>
      </c>
      <c r="O217" s="147" t="str">
        <f t="shared" si="152"/>
        <v/>
      </c>
      <c r="P217" s="147" t="str">
        <f t="shared" si="152"/>
        <v/>
      </c>
      <c r="Q217" s="147" t="str">
        <f t="shared" ref="Q217" si="153">IF(OR(Q19="Văn-Thắm",Q19="Văn-Tâm",Q19="Văn-Thu",Q19="Văn-Tuyết",Q19="Văn-B.Phượng",Q19="Văn-Đ.Huy",Q19="Văn-Huệ",Q19="HĐTN-B.Phượng"),Q19,"")</f>
        <v/>
      </c>
      <c r="R217" s="147" t="str">
        <f t="shared" si="152"/>
        <v/>
      </c>
      <c r="S217" s="147" t="str">
        <f t="shared" si="152"/>
        <v/>
      </c>
      <c r="T217" s="147" t="str">
        <f t="shared" si="152"/>
        <v/>
      </c>
      <c r="U217" s="147" t="str">
        <f t="shared" si="152"/>
        <v/>
      </c>
      <c r="V217" s="147" t="str">
        <f t="shared" si="152"/>
        <v/>
      </c>
      <c r="W217" s="147" t="str">
        <f t="shared" si="126"/>
        <v/>
      </c>
      <c r="X217" s="148">
        <f t="shared" si="127"/>
        <v>-2</v>
      </c>
    </row>
    <row r="218" spans="1:24" ht="18" customHeight="1" x14ac:dyDescent="0.35">
      <c r="A218" s="149">
        <v>5</v>
      </c>
      <c r="B218" s="150" t="str">
        <f t="shared" ref="B218:V218" si="154">IF(OR(B20="Văn-Thắm",B20="Văn-Tâm",B20="Văn-Thu",B20="Văn-Tuyết",B20="Văn-B.Phượng",B20="Văn-Đ.Huy",B20="Văn-Huệ",B20="HĐTN-B.Phượng"),B20,"")</f>
        <v/>
      </c>
      <c r="C218" s="150" t="str">
        <f t="shared" si="154"/>
        <v/>
      </c>
      <c r="D218" s="150" t="str">
        <f t="shared" si="154"/>
        <v/>
      </c>
      <c r="E218" s="150" t="str">
        <f t="shared" si="154"/>
        <v/>
      </c>
      <c r="F218" s="150" t="str">
        <f t="shared" si="154"/>
        <v/>
      </c>
      <c r="G218" s="150" t="str">
        <f t="shared" si="154"/>
        <v/>
      </c>
      <c r="H218" s="150" t="str">
        <f t="shared" si="154"/>
        <v/>
      </c>
      <c r="I218" s="150" t="str">
        <f t="shared" si="154"/>
        <v/>
      </c>
      <c r="J218" s="150" t="str">
        <f t="shared" si="154"/>
        <v/>
      </c>
      <c r="K218" s="150" t="str">
        <f t="shared" si="154"/>
        <v/>
      </c>
      <c r="L218" s="150" t="str">
        <f t="shared" si="154"/>
        <v>Văn-Thu</v>
      </c>
      <c r="M218" s="150" t="str">
        <f t="shared" si="154"/>
        <v/>
      </c>
      <c r="N218" s="150" t="str">
        <f t="shared" si="154"/>
        <v/>
      </c>
      <c r="O218" s="150" t="str">
        <f t="shared" si="154"/>
        <v/>
      </c>
      <c r="P218" s="150" t="str">
        <f t="shared" si="154"/>
        <v/>
      </c>
      <c r="Q218" s="150" t="str">
        <f t="shared" ref="Q218" si="155">IF(OR(Q20="Văn-Thắm",Q20="Văn-Tâm",Q20="Văn-Thu",Q20="Văn-Tuyết",Q20="Văn-B.Phượng",Q20="Văn-Đ.Huy",Q20="Văn-Huệ",Q20="HĐTN-B.Phượng"),Q20,"")</f>
        <v/>
      </c>
      <c r="R218" s="150" t="str">
        <f t="shared" si="154"/>
        <v/>
      </c>
      <c r="S218" s="150" t="str">
        <f t="shared" si="154"/>
        <v/>
      </c>
      <c r="T218" s="150" t="str">
        <f t="shared" si="154"/>
        <v/>
      </c>
      <c r="U218" s="150" t="str">
        <f t="shared" si="154"/>
        <v>Văn-Tuyết</v>
      </c>
      <c r="V218" s="150" t="str">
        <f t="shared" si="154"/>
        <v/>
      </c>
      <c r="W218" s="150" t="str">
        <f t="shared" si="126"/>
        <v/>
      </c>
      <c r="X218" s="151">
        <f t="shared" si="127"/>
        <v>-2</v>
      </c>
    </row>
    <row r="219" spans="1:24" ht="18" customHeight="1" x14ac:dyDescent="0.35">
      <c r="A219" s="142">
        <v>1</v>
      </c>
      <c r="B219" s="144" t="str">
        <f t="shared" ref="B219:V219" si="156">IF(OR(B21="Văn-Thắm",B21="Văn-Tâm",B21="Văn-Thu",B21="Văn-Tuyết",B21="Văn-B.Phượng",B21="Văn-Đ.Huy",B21="Văn-Huệ",B21="HĐTN-B.Phượng"),B21,"")</f>
        <v/>
      </c>
      <c r="C219" s="144" t="str">
        <f t="shared" si="156"/>
        <v/>
      </c>
      <c r="D219" s="144" t="str">
        <f t="shared" si="156"/>
        <v/>
      </c>
      <c r="E219" s="144" t="str">
        <f t="shared" si="156"/>
        <v/>
      </c>
      <c r="F219" s="144" t="str">
        <f t="shared" si="156"/>
        <v/>
      </c>
      <c r="G219" s="144" t="str">
        <f t="shared" si="156"/>
        <v>Văn-B.Phượng</v>
      </c>
      <c r="H219" s="144" t="str">
        <f t="shared" si="156"/>
        <v/>
      </c>
      <c r="I219" s="144" t="str">
        <f t="shared" si="156"/>
        <v>Văn-Tâm</v>
      </c>
      <c r="J219" s="144" t="str">
        <f t="shared" si="156"/>
        <v/>
      </c>
      <c r="K219" s="144" t="str">
        <f t="shared" si="156"/>
        <v/>
      </c>
      <c r="L219" s="144" t="str">
        <f t="shared" si="156"/>
        <v/>
      </c>
      <c r="M219" s="144" t="str">
        <f t="shared" si="156"/>
        <v/>
      </c>
      <c r="N219" s="144" t="str">
        <f t="shared" si="156"/>
        <v/>
      </c>
      <c r="O219" s="144" t="str">
        <f t="shared" si="156"/>
        <v/>
      </c>
      <c r="P219" s="144" t="str">
        <f t="shared" si="156"/>
        <v/>
      </c>
      <c r="Q219" s="144" t="str">
        <f t="shared" ref="Q219" si="157">IF(OR(Q21="Văn-Thắm",Q21="Văn-Tâm",Q21="Văn-Thu",Q21="Văn-Tuyết",Q21="Văn-B.Phượng",Q21="Văn-Đ.Huy",Q21="Văn-Huệ",Q21="HĐTN-B.Phượng"),Q21,"")</f>
        <v/>
      </c>
      <c r="R219" s="144" t="str">
        <f t="shared" si="156"/>
        <v/>
      </c>
      <c r="S219" s="144" t="str">
        <f t="shared" si="156"/>
        <v/>
      </c>
      <c r="T219" s="144" t="str">
        <f t="shared" si="156"/>
        <v/>
      </c>
      <c r="U219" s="144" t="str">
        <f t="shared" si="156"/>
        <v>Văn-Tuyết</v>
      </c>
      <c r="V219" s="144" t="str">
        <f t="shared" si="156"/>
        <v/>
      </c>
      <c r="W219" s="144" t="str">
        <f t="shared" si="126"/>
        <v/>
      </c>
      <c r="X219" s="145">
        <f t="shared" si="127"/>
        <v>-1</v>
      </c>
    </row>
    <row r="220" spans="1:24" ht="18" customHeight="1" x14ac:dyDescent="0.35">
      <c r="A220" s="146">
        <v>2</v>
      </c>
      <c r="B220" s="147" t="str">
        <f t="shared" ref="B220:V220" si="158">IF(OR(B22="Văn-Thắm",B22="Văn-Tâm",B22="Văn-Thu",B22="Văn-Tuyết",B22="Văn-B.Phượng",B22="Văn-Đ.Huy",B22="Văn-Huệ",B22="HĐTN-B.Phượng"),B22,"")</f>
        <v/>
      </c>
      <c r="C220" s="147" t="str">
        <f t="shared" si="158"/>
        <v/>
      </c>
      <c r="D220" s="147" t="str">
        <f t="shared" si="158"/>
        <v/>
      </c>
      <c r="E220" s="147" t="str">
        <f t="shared" si="158"/>
        <v/>
      </c>
      <c r="F220" s="147" t="str">
        <f t="shared" si="158"/>
        <v/>
      </c>
      <c r="G220" s="147" t="str">
        <f t="shared" si="158"/>
        <v>Văn-B.Phượng</v>
      </c>
      <c r="H220" s="147" t="str">
        <f t="shared" si="158"/>
        <v>Văn-Thắm</v>
      </c>
      <c r="I220" s="147" t="str">
        <f t="shared" si="158"/>
        <v>Văn-Tâm</v>
      </c>
      <c r="J220" s="147" t="str">
        <f t="shared" si="158"/>
        <v/>
      </c>
      <c r="K220" s="147" t="str">
        <f t="shared" si="158"/>
        <v/>
      </c>
      <c r="L220" s="147" t="str">
        <f t="shared" si="158"/>
        <v/>
      </c>
      <c r="M220" s="147" t="str">
        <f t="shared" si="158"/>
        <v/>
      </c>
      <c r="N220" s="147" t="str">
        <f t="shared" si="158"/>
        <v/>
      </c>
      <c r="O220" s="147" t="str">
        <f t="shared" si="158"/>
        <v/>
      </c>
      <c r="P220" s="147" t="str">
        <f t="shared" si="158"/>
        <v/>
      </c>
      <c r="Q220" s="147" t="str">
        <f t="shared" ref="Q220" si="159">IF(OR(Q22="Văn-Thắm",Q22="Văn-Tâm",Q22="Văn-Thu",Q22="Văn-Tuyết",Q22="Văn-B.Phượng",Q22="Văn-Đ.Huy",Q22="Văn-Huệ",Q22="HĐTN-B.Phượng"),Q22,"")</f>
        <v/>
      </c>
      <c r="R220" s="147" t="str">
        <f t="shared" si="158"/>
        <v/>
      </c>
      <c r="S220" s="147" t="str">
        <f t="shared" si="158"/>
        <v/>
      </c>
      <c r="T220" s="147" t="str">
        <f t="shared" si="158"/>
        <v/>
      </c>
      <c r="U220" s="147" t="str">
        <f t="shared" si="158"/>
        <v>Văn-Tuyết</v>
      </c>
      <c r="V220" s="147" t="str">
        <f t="shared" si="158"/>
        <v/>
      </c>
      <c r="W220" s="147" t="str">
        <f t="shared" ref="W220" si="160">IF(OR(W22="Văn-Tâm",W22="Văn-Thu",W22="Văn-Tuyết",W22="Văn-B.Phượng",W22="Văn-Đ.Huy",W22="Văn-Huệ",W22="HĐTN-B.Phượng"),W22,"")</f>
        <v/>
      </c>
      <c r="X220" s="148" t="str">
        <f t="shared" si="127"/>
        <v/>
      </c>
    </row>
    <row r="221" spans="1:24" ht="18" customHeight="1" x14ac:dyDescent="0.35">
      <c r="A221" s="7" t="s">
        <v>93</v>
      </c>
      <c r="B221" s="147" t="str">
        <f t="shared" ref="B221:V221" si="161">IF(OR(B23="Văn-Thắm",B23="Văn-Tâm",B23="Văn-Thu",B23="Văn-Tuyết",B23="Văn-B.Phượng",B23="Văn-Đ.Huy",B23="Văn-Huệ",B23="HĐTN-B.Phượng"),B23,"")</f>
        <v/>
      </c>
      <c r="C221" s="147" t="str">
        <f t="shared" si="161"/>
        <v>Văn-Tuyết</v>
      </c>
      <c r="D221" s="147" t="str">
        <f t="shared" si="161"/>
        <v/>
      </c>
      <c r="E221" s="147" t="str">
        <f t="shared" si="161"/>
        <v/>
      </c>
      <c r="F221" s="147" t="str">
        <f t="shared" si="161"/>
        <v/>
      </c>
      <c r="G221" s="147" t="str">
        <f t="shared" si="161"/>
        <v/>
      </c>
      <c r="H221" s="147" t="str">
        <f t="shared" si="161"/>
        <v>Văn-Thắm</v>
      </c>
      <c r="I221" s="147" t="str">
        <f t="shared" si="161"/>
        <v/>
      </c>
      <c r="J221" s="147" t="str">
        <f t="shared" si="161"/>
        <v/>
      </c>
      <c r="K221" s="147" t="str">
        <f t="shared" si="161"/>
        <v/>
      </c>
      <c r="L221" s="147" t="str">
        <f t="shared" si="161"/>
        <v/>
      </c>
      <c r="M221" s="147" t="str">
        <f t="shared" si="161"/>
        <v/>
      </c>
      <c r="N221" s="147" t="str">
        <f t="shared" si="161"/>
        <v/>
      </c>
      <c r="O221" s="147" t="str">
        <f t="shared" si="161"/>
        <v/>
      </c>
      <c r="P221" s="147" t="str">
        <f t="shared" si="161"/>
        <v/>
      </c>
      <c r="Q221" s="147" t="str">
        <f t="shared" ref="Q221" si="162">IF(OR(Q23="Văn-Thắm",Q23="Văn-Tâm",Q23="Văn-Thu",Q23="Văn-Tuyết",Q23="Văn-B.Phượng",Q23="Văn-Đ.Huy",Q23="Văn-Huệ",Q23="HĐTN-B.Phượng"),Q23,"")</f>
        <v/>
      </c>
      <c r="R221" s="147" t="str">
        <f t="shared" si="161"/>
        <v>Văn-Tâm</v>
      </c>
      <c r="S221" s="147" t="str">
        <f t="shared" si="161"/>
        <v/>
      </c>
      <c r="T221" s="147" t="str">
        <f t="shared" si="161"/>
        <v/>
      </c>
      <c r="U221" s="147" t="str">
        <f t="shared" si="161"/>
        <v/>
      </c>
      <c r="V221" s="147" t="str">
        <f t="shared" si="161"/>
        <v/>
      </c>
      <c r="W221" s="147" t="str">
        <f t="shared" ref="W221:W232" si="163">IF(OR(W23="Văn-Tâm",W23="Văn-Thu",W23="Văn-Tuyết",W23="Văn-B.Phượng",W23="Văn-Đ.Huy",W23="Văn-Huệ",W23="HĐTN-B.Phượng"),W23,"")</f>
        <v/>
      </c>
      <c r="X221" s="148">
        <f t="shared" si="127"/>
        <v>-1</v>
      </c>
    </row>
    <row r="222" spans="1:24" ht="18" customHeight="1" x14ac:dyDescent="0.35">
      <c r="A222" s="146">
        <v>4</v>
      </c>
      <c r="B222" s="147" t="str">
        <f t="shared" ref="B222:V222" si="164">IF(OR(B24="Văn-Thắm",B24="Văn-Tâm",B24="Văn-Thu",B24="Văn-Tuyết",B24="Văn-B.Phượng",B24="Văn-Đ.Huy",B24="Văn-Huệ",B24="HĐTN-B.Phượng"),B24,"")</f>
        <v/>
      </c>
      <c r="C222" s="147" t="str">
        <f t="shared" si="164"/>
        <v/>
      </c>
      <c r="D222" s="147" t="str">
        <f t="shared" si="164"/>
        <v>Văn-Tuyết</v>
      </c>
      <c r="E222" s="147" t="str">
        <f t="shared" si="164"/>
        <v/>
      </c>
      <c r="F222" s="147" t="str">
        <f t="shared" si="164"/>
        <v/>
      </c>
      <c r="G222" s="147" t="str">
        <f t="shared" si="164"/>
        <v/>
      </c>
      <c r="H222" s="147" t="str">
        <f t="shared" si="164"/>
        <v/>
      </c>
      <c r="I222" s="147" t="str">
        <f t="shared" si="164"/>
        <v/>
      </c>
      <c r="J222" s="147" t="str">
        <f t="shared" si="164"/>
        <v/>
      </c>
      <c r="K222" s="147" t="str">
        <f t="shared" si="164"/>
        <v/>
      </c>
      <c r="L222" s="147" t="str">
        <f t="shared" si="164"/>
        <v/>
      </c>
      <c r="M222" s="147" t="str">
        <f t="shared" si="164"/>
        <v>Văn-Thắm</v>
      </c>
      <c r="N222" s="147" t="str">
        <f t="shared" si="164"/>
        <v/>
      </c>
      <c r="O222" s="147" t="str">
        <f t="shared" si="164"/>
        <v>Văn-B.Phượng</v>
      </c>
      <c r="P222" s="147" t="str">
        <f t="shared" si="164"/>
        <v/>
      </c>
      <c r="Q222" s="147" t="str">
        <f t="shared" ref="Q222" si="165">IF(OR(Q24="Văn-Thắm",Q24="Văn-Tâm",Q24="Văn-Thu",Q24="Văn-Tuyết",Q24="Văn-B.Phượng",Q24="Văn-Đ.Huy",Q24="Văn-Huệ",Q24="HĐTN-B.Phượng"),Q24,"")</f>
        <v/>
      </c>
      <c r="R222" s="147" t="str">
        <f t="shared" si="164"/>
        <v/>
      </c>
      <c r="S222" s="147" t="str">
        <f t="shared" si="164"/>
        <v>Văn-Tâm</v>
      </c>
      <c r="T222" s="147" t="str">
        <f t="shared" si="164"/>
        <v/>
      </c>
      <c r="U222" s="147" t="str">
        <f t="shared" si="164"/>
        <v/>
      </c>
      <c r="V222" s="147" t="str">
        <f t="shared" si="164"/>
        <v/>
      </c>
      <c r="W222" s="147" t="str">
        <f t="shared" si="163"/>
        <v/>
      </c>
      <c r="X222" s="148" t="str">
        <f t="shared" si="127"/>
        <v/>
      </c>
    </row>
    <row r="223" spans="1:24" ht="18" customHeight="1" x14ac:dyDescent="0.35">
      <c r="A223" s="149">
        <v>5</v>
      </c>
      <c r="B223" s="150" t="str">
        <f t="shared" ref="B223:V223" si="166">IF(OR(B25="Văn-Thắm",B25="Văn-Tâm",B25="Văn-Thu",B25="Văn-Tuyết",B25="Văn-B.Phượng",B25="Văn-Đ.Huy",B25="Văn-Huệ",B25="HĐTN-B.Phượng"),B25,"")</f>
        <v/>
      </c>
      <c r="C223" s="150" t="str">
        <f t="shared" si="166"/>
        <v/>
      </c>
      <c r="D223" s="150" t="str">
        <f t="shared" si="166"/>
        <v>Văn-Tuyết</v>
      </c>
      <c r="E223" s="150" t="str">
        <f t="shared" si="166"/>
        <v/>
      </c>
      <c r="F223" s="150" t="str">
        <f t="shared" si="166"/>
        <v/>
      </c>
      <c r="G223" s="150" t="str">
        <f t="shared" si="166"/>
        <v/>
      </c>
      <c r="H223" s="150" t="str">
        <f t="shared" si="166"/>
        <v/>
      </c>
      <c r="I223" s="150" t="str">
        <f t="shared" si="166"/>
        <v/>
      </c>
      <c r="J223" s="150" t="str">
        <f t="shared" si="166"/>
        <v/>
      </c>
      <c r="K223" s="150" t="str">
        <f t="shared" si="166"/>
        <v/>
      </c>
      <c r="L223" s="150" t="str">
        <f t="shared" si="166"/>
        <v/>
      </c>
      <c r="M223" s="150" t="str">
        <f t="shared" si="166"/>
        <v>Văn-Thắm</v>
      </c>
      <c r="N223" s="150" t="str">
        <f t="shared" si="166"/>
        <v/>
      </c>
      <c r="O223" s="150" t="str">
        <f t="shared" si="166"/>
        <v>Văn-B.Phượng</v>
      </c>
      <c r="P223" s="150" t="str">
        <f t="shared" si="166"/>
        <v/>
      </c>
      <c r="Q223" s="150" t="str">
        <f t="shared" ref="Q223" si="167">IF(OR(Q25="Văn-Thắm",Q25="Văn-Tâm",Q25="Văn-Thu",Q25="Văn-Tuyết",Q25="Văn-B.Phượng",Q25="Văn-Đ.Huy",Q25="Văn-Huệ",Q25="HĐTN-B.Phượng"),Q25,"")</f>
        <v/>
      </c>
      <c r="R223" s="150" t="str">
        <f t="shared" si="166"/>
        <v/>
      </c>
      <c r="S223" s="150" t="str">
        <f t="shared" si="166"/>
        <v/>
      </c>
      <c r="T223" s="150" t="str">
        <f t="shared" si="166"/>
        <v/>
      </c>
      <c r="U223" s="150" t="str">
        <f t="shared" si="166"/>
        <v/>
      </c>
      <c r="V223" s="150" t="str">
        <f t="shared" si="166"/>
        <v/>
      </c>
      <c r="W223" s="150" t="str">
        <f t="shared" si="163"/>
        <v/>
      </c>
      <c r="X223" s="151">
        <f t="shared" si="127"/>
        <v>-1</v>
      </c>
    </row>
    <row r="224" spans="1:24" ht="18" customHeight="1" x14ac:dyDescent="0.35">
      <c r="A224" s="142">
        <v>1</v>
      </c>
      <c r="B224" s="144" t="str">
        <f t="shared" ref="B224:V224" si="168">IF(OR(B26="Văn-Thắm",B26="Văn-Tâm",B26="Văn-Thu",B26="Văn-Tuyết",B26="Văn-B.Phượng",B26="Văn-Đ.Huy",B26="Văn-Huệ",B26="HĐTN-B.Phượng"),B26,"")</f>
        <v/>
      </c>
      <c r="C224" s="144" t="str">
        <f t="shared" si="168"/>
        <v/>
      </c>
      <c r="D224" s="144" t="str">
        <f t="shared" si="168"/>
        <v/>
      </c>
      <c r="E224" s="144" t="str">
        <f t="shared" si="168"/>
        <v>Văn-Đ.Huy</v>
      </c>
      <c r="F224" s="144" t="str">
        <f t="shared" si="168"/>
        <v/>
      </c>
      <c r="G224" s="144" t="str">
        <f t="shared" si="168"/>
        <v/>
      </c>
      <c r="H224" s="144" t="str">
        <f t="shared" si="168"/>
        <v/>
      </c>
      <c r="I224" s="144" t="str">
        <f t="shared" si="168"/>
        <v/>
      </c>
      <c r="J224" s="144" t="str">
        <f t="shared" si="168"/>
        <v/>
      </c>
      <c r="K224" s="144" t="str">
        <f t="shared" si="168"/>
        <v/>
      </c>
      <c r="L224" s="144" t="str">
        <f t="shared" si="168"/>
        <v/>
      </c>
      <c r="M224" s="144" t="str">
        <f t="shared" si="168"/>
        <v/>
      </c>
      <c r="N224" s="144" t="str">
        <f t="shared" si="168"/>
        <v/>
      </c>
      <c r="O224" s="144" t="str">
        <f t="shared" si="168"/>
        <v>Văn-B.Phượng</v>
      </c>
      <c r="P224" s="144" t="str">
        <f t="shared" si="168"/>
        <v/>
      </c>
      <c r="Q224" s="144" t="str">
        <f t="shared" ref="Q224" si="169">IF(OR(Q26="Văn-Thắm",Q26="Văn-Tâm",Q26="Văn-Thu",Q26="Văn-Tuyết",Q26="Văn-B.Phượng",Q26="Văn-Đ.Huy",Q26="Văn-Huệ",Q26="HĐTN-B.Phượng"),Q26,"")</f>
        <v/>
      </c>
      <c r="R224" s="144" t="str">
        <f t="shared" si="168"/>
        <v>Văn-Tâm</v>
      </c>
      <c r="S224" s="144" t="str">
        <f t="shared" si="168"/>
        <v/>
      </c>
      <c r="T224" s="144" t="str">
        <f t="shared" si="168"/>
        <v/>
      </c>
      <c r="U224" s="144" t="str">
        <f t="shared" si="168"/>
        <v/>
      </c>
      <c r="V224" s="144" t="str">
        <f t="shared" si="168"/>
        <v>Văn-Tuyết</v>
      </c>
      <c r="W224" s="144" t="str">
        <f t="shared" si="163"/>
        <v/>
      </c>
      <c r="X224" s="145" t="str">
        <f t="shared" si="127"/>
        <v/>
      </c>
    </row>
    <row r="225" spans="1:24" ht="18" customHeight="1" x14ac:dyDescent="0.35">
      <c r="A225" s="146">
        <v>2</v>
      </c>
      <c r="B225" s="147" t="str">
        <f t="shared" ref="B225:V225" si="170">IF(OR(B27="Văn-Thắm",B27="Văn-Tâm",B27="Văn-Thu",B27="Văn-Tuyết",B27="Văn-B.Phượng",B27="Văn-Đ.Huy",B27="Văn-Huệ",B27="HĐTN-B.Phượng"),B27,"")</f>
        <v/>
      </c>
      <c r="C225" s="147" t="str">
        <f t="shared" si="170"/>
        <v/>
      </c>
      <c r="D225" s="147" t="str">
        <f t="shared" si="170"/>
        <v/>
      </c>
      <c r="E225" s="147" t="str">
        <f t="shared" si="170"/>
        <v>Văn-Đ.Huy</v>
      </c>
      <c r="F225" s="147" t="str">
        <f t="shared" si="170"/>
        <v/>
      </c>
      <c r="G225" s="147" t="str">
        <f t="shared" si="170"/>
        <v/>
      </c>
      <c r="H225" s="147" t="str">
        <f t="shared" si="170"/>
        <v/>
      </c>
      <c r="I225" s="147" t="str">
        <f t="shared" si="170"/>
        <v/>
      </c>
      <c r="J225" s="147" t="str">
        <f t="shared" si="170"/>
        <v/>
      </c>
      <c r="K225" s="147" t="str">
        <f t="shared" si="170"/>
        <v/>
      </c>
      <c r="L225" s="147" t="str">
        <f t="shared" si="170"/>
        <v/>
      </c>
      <c r="M225" s="147" t="str">
        <f t="shared" si="170"/>
        <v/>
      </c>
      <c r="N225" s="147" t="str">
        <f t="shared" si="170"/>
        <v/>
      </c>
      <c r="O225" s="147" t="str">
        <f t="shared" si="170"/>
        <v>HĐTN-B.Phượng</v>
      </c>
      <c r="P225" s="147" t="str">
        <f t="shared" si="170"/>
        <v/>
      </c>
      <c r="Q225" s="147" t="str">
        <f t="shared" ref="Q225" si="171">IF(OR(Q27="Văn-Thắm",Q27="Văn-Tâm",Q27="Văn-Thu",Q27="Văn-Tuyết",Q27="Văn-B.Phượng",Q27="Văn-Đ.Huy",Q27="Văn-Huệ",Q27="HĐTN-B.Phượng"),Q27,"")</f>
        <v/>
      </c>
      <c r="R225" s="147" t="str">
        <f t="shared" si="170"/>
        <v>Văn-Tâm</v>
      </c>
      <c r="S225" s="147" t="str">
        <f t="shared" si="170"/>
        <v/>
      </c>
      <c r="T225" s="147" t="str">
        <f t="shared" si="170"/>
        <v/>
      </c>
      <c r="U225" s="147" t="str">
        <f t="shared" si="170"/>
        <v/>
      </c>
      <c r="V225" s="147" t="str">
        <f t="shared" si="170"/>
        <v>Văn-Tuyết</v>
      </c>
      <c r="W225" s="147" t="str">
        <f t="shared" si="163"/>
        <v/>
      </c>
      <c r="X225" s="148" t="str">
        <f t="shared" si="127"/>
        <v/>
      </c>
    </row>
    <row r="226" spans="1:24" ht="18" customHeight="1" x14ac:dyDescent="0.35">
      <c r="A226" s="152" t="s">
        <v>86</v>
      </c>
      <c r="B226" s="147" t="str">
        <f t="shared" ref="B226:V226" si="172">IF(OR(B28="Văn-Thắm",B28="Văn-Tâm",B28="Văn-Thu",B28="Văn-Tuyết",B28="Văn-B.Phượng",B28="Văn-Đ.Huy",B28="Văn-Huệ",B28="HĐTN-B.Phượng"),B28,"")</f>
        <v/>
      </c>
      <c r="C226" s="147" t="str">
        <f t="shared" si="172"/>
        <v/>
      </c>
      <c r="D226" s="147" t="str">
        <f t="shared" si="172"/>
        <v/>
      </c>
      <c r="E226" s="147" t="str">
        <f t="shared" si="172"/>
        <v/>
      </c>
      <c r="F226" s="147" t="str">
        <f t="shared" si="172"/>
        <v/>
      </c>
      <c r="G226" s="147" t="str">
        <f t="shared" si="172"/>
        <v/>
      </c>
      <c r="H226" s="147" t="str">
        <f t="shared" si="172"/>
        <v>Văn-Thắm</v>
      </c>
      <c r="I226" s="147" t="str">
        <f t="shared" si="172"/>
        <v>Văn-Tâm</v>
      </c>
      <c r="J226" s="147" t="str">
        <f t="shared" si="172"/>
        <v/>
      </c>
      <c r="K226" s="147" t="str">
        <f t="shared" si="172"/>
        <v/>
      </c>
      <c r="L226" s="147" t="str">
        <f t="shared" si="172"/>
        <v/>
      </c>
      <c r="M226" s="147" t="str">
        <f t="shared" si="172"/>
        <v/>
      </c>
      <c r="N226" s="147" t="str">
        <f t="shared" si="172"/>
        <v/>
      </c>
      <c r="O226" s="147" t="str">
        <f t="shared" si="172"/>
        <v>HĐTN-B.Phượng</v>
      </c>
      <c r="P226" s="147" t="str">
        <f t="shared" si="172"/>
        <v/>
      </c>
      <c r="Q226" s="147" t="str">
        <f t="shared" ref="Q226" si="173">IF(OR(Q28="Văn-Thắm",Q28="Văn-Tâm",Q28="Văn-Thu",Q28="Văn-Tuyết",Q28="Văn-B.Phượng",Q28="Văn-Đ.Huy",Q28="Văn-Huệ",Q28="HĐTN-B.Phượng"),Q28,"")</f>
        <v/>
      </c>
      <c r="R226" s="147" t="str">
        <f t="shared" si="172"/>
        <v/>
      </c>
      <c r="S226" s="147" t="str">
        <f t="shared" si="172"/>
        <v/>
      </c>
      <c r="T226" s="147" t="str">
        <f t="shared" si="172"/>
        <v/>
      </c>
      <c r="U226" s="147" t="str">
        <f t="shared" si="172"/>
        <v/>
      </c>
      <c r="V226" s="147" t="str">
        <f t="shared" si="172"/>
        <v/>
      </c>
      <c r="W226" s="147" t="str">
        <f t="shared" si="163"/>
        <v/>
      </c>
      <c r="X226" s="148">
        <f t="shared" si="127"/>
        <v>-1</v>
      </c>
    </row>
    <row r="227" spans="1:24" ht="18" customHeight="1" x14ac:dyDescent="0.35">
      <c r="A227" s="146">
        <v>4</v>
      </c>
      <c r="B227" s="147" t="str">
        <f t="shared" ref="B227:V227" si="174">IF(OR(B29="Văn-Thắm",B29="Văn-Tâm",B29="Văn-Thu",B29="Văn-Tuyết",B29="Văn-B.Phượng",B29="Văn-Đ.Huy",B29="Văn-Huệ",B29="HĐTN-B.Phượng"),B29,"")</f>
        <v/>
      </c>
      <c r="C227" s="147" t="str">
        <f t="shared" si="174"/>
        <v/>
      </c>
      <c r="D227" s="147" t="str">
        <f t="shared" si="174"/>
        <v/>
      </c>
      <c r="E227" s="147" t="str">
        <f t="shared" si="174"/>
        <v/>
      </c>
      <c r="F227" s="147" t="str">
        <f t="shared" si="174"/>
        <v/>
      </c>
      <c r="G227" s="147" t="str">
        <f t="shared" si="174"/>
        <v/>
      </c>
      <c r="H227" s="147" t="str">
        <f t="shared" si="174"/>
        <v/>
      </c>
      <c r="I227" s="147" t="str">
        <f t="shared" si="174"/>
        <v/>
      </c>
      <c r="J227" s="147" t="str">
        <f t="shared" si="174"/>
        <v/>
      </c>
      <c r="K227" s="147" t="str">
        <f t="shared" si="174"/>
        <v/>
      </c>
      <c r="L227" s="147" t="str">
        <f t="shared" si="174"/>
        <v/>
      </c>
      <c r="M227" s="147" t="str">
        <f t="shared" si="174"/>
        <v>Văn-Thắm</v>
      </c>
      <c r="N227" s="147" t="str">
        <f t="shared" si="174"/>
        <v>Văn-Đ.Huy</v>
      </c>
      <c r="O227" s="147" t="str">
        <f t="shared" si="174"/>
        <v/>
      </c>
      <c r="P227" s="147" t="str">
        <f t="shared" si="174"/>
        <v/>
      </c>
      <c r="Q227" s="147" t="str">
        <f t="shared" ref="Q227" si="175">IF(OR(Q29="Văn-Thắm",Q29="Văn-Tâm",Q29="Văn-Thu",Q29="Văn-Tuyết",Q29="Văn-B.Phượng",Q29="Văn-Đ.Huy",Q29="Văn-Huệ",Q29="HĐTN-B.Phượng"),Q29,"")</f>
        <v/>
      </c>
      <c r="R227" s="147" t="str">
        <f t="shared" si="174"/>
        <v/>
      </c>
      <c r="S227" s="147" t="str">
        <f t="shared" si="174"/>
        <v>Văn-Tâm</v>
      </c>
      <c r="T227" s="147" t="str">
        <f t="shared" si="174"/>
        <v/>
      </c>
      <c r="U227" s="147" t="str">
        <f t="shared" si="174"/>
        <v/>
      </c>
      <c r="V227" s="147" t="str">
        <f t="shared" si="174"/>
        <v/>
      </c>
      <c r="W227" s="147" t="str">
        <f t="shared" si="163"/>
        <v/>
      </c>
      <c r="X227" s="148">
        <f t="shared" si="127"/>
        <v>-1</v>
      </c>
    </row>
    <row r="228" spans="1:24" ht="18" customHeight="1" x14ac:dyDescent="0.35">
      <c r="A228" s="146">
        <v>5</v>
      </c>
      <c r="B228" s="150" t="str">
        <f t="shared" ref="B228:V228" si="176">IF(OR(B30="Văn-Thắm",B30="Văn-Tâm",B30="Văn-Thu",B30="Văn-Tuyết",B30="Văn-B.Phượng",B30="Văn-Đ.Huy",B30="Văn-Huệ",B30="HĐTN-B.Phượng"),B30,"")</f>
        <v/>
      </c>
      <c r="C228" s="150" t="str">
        <f t="shared" si="176"/>
        <v/>
      </c>
      <c r="D228" s="150" t="str">
        <f t="shared" si="176"/>
        <v/>
      </c>
      <c r="E228" s="150" t="str">
        <f t="shared" si="176"/>
        <v/>
      </c>
      <c r="F228" s="150" t="str">
        <f t="shared" si="176"/>
        <v/>
      </c>
      <c r="G228" s="150" t="str">
        <f t="shared" si="176"/>
        <v/>
      </c>
      <c r="H228" s="150" t="str">
        <f t="shared" si="176"/>
        <v/>
      </c>
      <c r="I228" s="150" t="str">
        <f t="shared" si="176"/>
        <v/>
      </c>
      <c r="J228" s="150" t="str">
        <f t="shared" si="176"/>
        <v>Văn-Thắm</v>
      </c>
      <c r="K228" s="150" t="str">
        <f t="shared" si="176"/>
        <v/>
      </c>
      <c r="L228" s="150" t="str">
        <f t="shared" si="176"/>
        <v/>
      </c>
      <c r="M228" s="150" t="str">
        <f t="shared" si="176"/>
        <v/>
      </c>
      <c r="N228" s="150" t="str">
        <f t="shared" si="176"/>
        <v>Văn-Đ.Huy</v>
      </c>
      <c r="O228" s="150" t="str">
        <f t="shared" si="176"/>
        <v/>
      </c>
      <c r="P228" s="150" t="str">
        <f t="shared" si="176"/>
        <v/>
      </c>
      <c r="Q228" s="150" t="str">
        <f t="shared" ref="Q228" si="177">IF(OR(Q30="Văn-Thắm",Q30="Văn-Tâm",Q30="Văn-Thu",Q30="Văn-Tuyết",Q30="Văn-B.Phượng",Q30="Văn-Đ.Huy",Q30="Văn-Huệ",Q30="HĐTN-B.Phượng"),Q30,"")</f>
        <v/>
      </c>
      <c r="R228" s="150" t="str">
        <f t="shared" si="176"/>
        <v/>
      </c>
      <c r="S228" s="150" t="str">
        <f t="shared" si="176"/>
        <v/>
      </c>
      <c r="T228" s="150" t="str">
        <f t="shared" si="176"/>
        <v/>
      </c>
      <c r="U228" s="150" t="str">
        <f t="shared" si="176"/>
        <v/>
      </c>
      <c r="V228" s="150" t="str">
        <f t="shared" si="176"/>
        <v/>
      </c>
      <c r="W228" s="150" t="str">
        <f t="shared" si="163"/>
        <v/>
      </c>
      <c r="X228" s="151">
        <f t="shared" si="127"/>
        <v>-2</v>
      </c>
    </row>
    <row r="229" spans="1:24" ht="18" customHeight="1" x14ac:dyDescent="0.35">
      <c r="A229" s="159" t="s">
        <v>96</v>
      </c>
      <c r="B229" s="144" t="str">
        <f t="shared" ref="B229:V229" si="178">IF(OR(B31="Văn-Thắm",B31="Văn-Tâm",B31="Văn-Thu",B31="Văn-Tuyết",B31="Văn-B.Phượng",B31="Văn-Đ.Huy",B31="Văn-Huệ",B31="HĐTN-B.Phượng"),B31,"")</f>
        <v/>
      </c>
      <c r="C229" s="144" t="str">
        <f t="shared" si="178"/>
        <v/>
      </c>
      <c r="D229" s="144" t="str">
        <f t="shared" si="178"/>
        <v/>
      </c>
      <c r="E229" s="144" t="str">
        <f t="shared" si="178"/>
        <v/>
      </c>
      <c r="F229" s="144" t="str">
        <f t="shared" si="178"/>
        <v>Văn-Đ.Huy</v>
      </c>
      <c r="G229" s="144" t="str">
        <f t="shared" si="178"/>
        <v/>
      </c>
      <c r="H229" s="144" t="str">
        <f t="shared" si="178"/>
        <v/>
      </c>
      <c r="I229" s="144" t="str">
        <f t="shared" si="178"/>
        <v/>
      </c>
      <c r="J229" s="144" t="str">
        <f t="shared" si="178"/>
        <v/>
      </c>
      <c r="K229" s="144" t="str">
        <f t="shared" si="178"/>
        <v/>
      </c>
      <c r="L229" s="144" t="str">
        <f t="shared" si="178"/>
        <v/>
      </c>
      <c r="M229" s="144" t="str">
        <f t="shared" si="178"/>
        <v/>
      </c>
      <c r="N229" s="144" t="str">
        <f t="shared" si="178"/>
        <v/>
      </c>
      <c r="O229" s="144" t="str">
        <f t="shared" si="178"/>
        <v/>
      </c>
      <c r="P229" s="144" t="str">
        <f t="shared" si="178"/>
        <v>Văn-Huệ</v>
      </c>
      <c r="Q229" s="144" t="str">
        <f t="shared" ref="Q229" si="179">IF(OR(Q31="Văn-Thắm",Q31="Văn-Tâm",Q31="Văn-Thu",Q31="Văn-Tuyết",Q31="Văn-B.Phượng",Q31="Văn-Đ.Huy",Q31="Văn-Huệ",Q31="HĐTN-B.Phượng"),Q31,"")</f>
        <v/>
      </c>
      <c r="R229" s="144" t="str">
        <f t="shared" si="178"/>
        <v/>
      </c>
      <c r="S229" s="144" t="str">
        <f t="shared" si="178"/>
        <v/>
      </c>
      <c r="T229" s="144" t="str">
        <f t="shared" si="178"/>
        <v/>
      </c>
      <c r="U229" s="144" t="str">
        <f t="shared" si="178"/>
        <v/>
      </c>
      <c r="V229" s="144" t="str">
        <f t="shared" si="178"/>
        <v/>
      </c>
      <c r="W229" s="144" t="str">
        <f t="shared" si="163"/>
        <v/>
      </c>
      <c r="X229" s="145">
        <f t="shared" si="127"/>
        <v>-2</v>
      </c>
    </row>
    <row r="230" spans="1:24" ht="18" customHeight="1" x14ac:dyDescent="0.35">
      <c r="A230" s="155">
        <v>2</v>
      </c>
      <c r="B230" s="147" t="str">
        <f t="shared" ref="B230:V230" si="180">IF(OR(B32="Văn-Thắm",B32="Văn-Tâm",B32="Văn-Thu",B32="Văn-Tuyết",B32="Văn-B.Phượng",B32="Văn-Đ.Huy",B32="Văn-Huệ",B32="HĐTN-B.Phượng"),B32,"")</f>
        <v/>
      </c>
      <c r="C230" s="147" t="str">
        <f t="shared" si="180"/>
        <v/>
      </c>
      <c r="D230" s="147" t="str">
        <f t="shared" si="180"/>
        <v/>
      </c>
      <c r="E230" s="147" t="str">
        <f t="shared" si="180"/>
        <v/>
      </c>
      <c r="F230" s="147" t="str">
        <f t="shared" si="180"/>
        <v>Văn-Đ.Huy</v>
      </c>
      <c r="G230" s="147" t="str">
        <f t="shared" si="180"/>
        <v>Văn-B.Phượng</v>
      </c>
      <c r="H230" s="147" t="str">
        <f t="shared" si="180"/>
        <v/>
      </c>
      <c r="I230" s="147" t="str">
        <f t="shared" si="180"/>
        <v/>
      </c>
      <c r="J230" s="147" t="str">
        <f t="shared" si="180"/>
        <v/>
      </c>
      <c r="K230" s="147" t="str">
        <f t="shared" si="180"/>
        <v/>
      </c>
      <c r="L230" s="147" t="str">
        <f t="shared" si="180"/>
        <v>Văn-Thu</v>
      </c>
      <c r="M230" s="147" t="str">
        <f t="shared" si="180"/>
        <v/>
      </c>
      <c r="N230" s="147" t="str">
        <f t="shared" si="180"/>
        <v/>
      </c>
      <c r="O230" s="147" t="str">
        <f t="shared" si="180"/>
        <v/>
      </c>
      <c r="P230" s="147" t="str">
        <f t="shared" si="180"/>
        <v>Văn-Huệ</v>
      </c>
      <c r="Q230" s="147" t="str">
        <f t="shared" ref="Q230" si="181">IF(OR(Q32="Văn-Thắm",Q32="Văn-Tâm",Q32="Văn-Thu",Q32="Văn-Tuyết",Q32="Văn-B.Phượng",Q32="Văn-Đ.Huy",Q32="Văn-Huệ",Q32="HĐTN-B.Phượng"),Q32,"")</f>
        <v/>
      </c>
      <c r="R230" s="147" t="str">
        <f t="shared" si="180"/>
        <v/>
      </c>
      <c r="S230" s="147" t="str">
        <f t="shared" si="180"/>
        <v/>
      </c>
      <c r="T230" s="147" t="str">
        <f t="shared" si="180"/>
        <v/>
      </c>
      <c r="U230" s="147" t="str">
        <f t="shared" si="180"/>
        <v/>
      </c>
      <c r="V230" s="147" t="str">
        <f t="shared" si="180"/>
        <v/>
      </c>
      <c r="W230" s="147" t="str">
        <f t="shared" si="163"/>
        <v/>
      </c>
      <c r="X230" s="148" t="str">
        <f t="shared" si="127"/>
        <v/>
      </c>
    </row>
    <row r="231" spans="1:24" ht="18" customHeight="1" x14ac:dyDescent="0.35">
      <c r="A231" s="155">
        <v>3</v>
      </c>
      <c r="B231" s="147" t="str">
        <f t="shared" ref="B231:V231" si="182">IF(OR(B33="Văn-Thắm",B33="Văn-Tâm",B33="Văn-Thu",B33="Văn-Tuyết",B33="Văn-B.Phượng",B33="Văn-Đ.Huy",B33="Văn-Huệ",B33="HĐTN-B.Phượng"),B33,"")</f>
        <v/>
      </c>
      <c r="C231" s="147" t="str">
        <f t="shared" si="182"/>
        <v/>
      </c>
      <c r="D231" s="147" t="str">
        <f t="shared" si="182"/>
        <v/>
      </c>
      <c r="E231" s="147" t="str">
        <f t="shared" si="182"/>
        <v/>
      </c>
      <c r="F231" s="147" t="str">
        <f t="shared" si="182"/>
        <v/>
      </c>
      <c r="G231" s="147" t="str">
        <f t="shared" si="182"/>
        <v/>
      </c>
      <c r="H231" s="147" t="str">
        <f t="shared" si="182"/>
        <v/>
      </c>
      <c r="I231" s="147" t="str">
        <f t="shared" si="182"/>
        <v/>
      </c>
      <c r="J231" s="147" t="str">
        <f t="shared" si="182"/>
        <v/>
      </c>
      <c r="K231" s="147" t="str">
        <f t="shared" si="182"/>
        <v/>
      </c>
      <c r="L231" s="147" t="str">
        <f t="shared" si="182"/>
        <v/>
      </c>
      <c r="M231" s="147" t="str">
        <f t="shared" si="182"/>
        <v/>
      </c>
      <c r="N231" s="147" t="str">
        <f t="shared" si="182"/>
        <v/>
      </c>
      <c r="O231" s="147" t="str">
        <f t="shared" si="182"/>
        <v/>
      </c>
      <c r="P231" s="147" t="str">
        <f t="shared" si="182"/>
        <v/>
      </c>
      <c r="Q231" s="147" t="str">
        <f t="shared" ref="Q231" si="183">IF(OR(Q33="Văn-Thắm",Q33="Văn-Tâm",Q33="Văn-Thu",Q33="Văn-Tuyết",Q33="Văn-B.Phượng",Q33="Văn-Đ.Huy",Q33="Văn-Huệ",Q33="HĐTN-B.Phượng"),Q33,"")</f>
        <v/>
      </c>
      <c r="R231" s="147" t="str">
        <f t="shared" si="182"/>
        <v/>
      </c>
      <c r="S231" s="147" t="str">
        <f t="shared" si="182"/>
        <v/>
      </c>
      <c r="T231" s="147" t="str">
        <f t="shared" si="182"/>
        <v>Văn-Huệ</v>
      </c>
      <c r="U231" s="147" t="str">
        <f t="shared" si="182"/>
        <v/>
      </c>
      <c r="V231" s="147" t="str">
        <f t="shared" si="182"/>
        <v/>
      </c>
      <c r="W231" s="147" t="str">
        <f t="shared" si="163"/>
        <v/>
      </c>
      <c r="X231" s="148">
        <f t="shared" si="127"/>
        <v>-3</v>
      </c>
    </row>
    <row r="232" spans="1:24" ht="18" customHeight="1" x14ac:dyDescent="0.35">
      <c r="A232" s="155">
        <v>4</v>
      </c>
      <c r="B232" s="147" t="str">
        <f t="shared" ref="B232:V232" si="184">IF(OR(B34="Văn-Thắm",B34="Văn-Tâm",B34="Văn-Thu",B34="Văn-Tuyết",B34="Văn-B.Phượng",B34="Văn-Đ.Huy",B34="Văn-Huệ",B34="HĐTN-B.Phượng"),B34,"")</f>
        <v/>
      </c>
      <c r="C232" s="147" t="str">
        <f t="shared" si="184"/>
        <v/>
      </c>
      <c r="D232" s="147" t="str">
        <f t="shared" si="184"/>
        <v/>
      </c>
      <c r="E232" s="147" t="str">
        <f t="shared" si="184"/>
        <v/>
      </c>
      <c r="F232" s="147" t="str">
        <f t="shared" si="184"/>
        <v/>
      </c>
      <c r="G232" s="147" t="str">
        <f t="shared" si="184"/>
        <v/>
      </c>
      <c r="H232" s="147" t="str">
        <f t="shared" si="184"/>
        <v/>
      </c>
      <c r="I232" s="147" t="str">
        <f t="shared" si="184"/>
        <v/>
      </c>
      <c r="J232" s="147" t="str">
        <f t="shared" si="184"/>
        <v/>
      </c>
      <c r="K232" s="147" t="str">
        <f t="shared" si="184"/>
        <v/>
      </c>
      <c r="L232" s="147" t="str">
        <f t="shared" si="184"/>
        <v/>
      </c>
      <c r="M232" s="147" t="str">
        <f t="shared" si="184"/>
        <v/>
      </c>
      <c r="N232" s="147" t="str">
        <f t="shared" si="184"/>
        <v/>
      </c>
      <c r="O232" s="147" t="str">
        <f t="shared" si="184"/>
        <v/>
      </c>
      <c r="P232" s="147" t="str">
        <f t="shared" si="184"/>
        <v/>
      </c>
      <c r="Q232" s="147" t="str">
        <f t="shared" ref="Q232" si="185">IF(OR(Q34="Văn-Thắm",Q34="Văn-Tâm",Q34="Văn-Thu",Q34="Văn-Tuyết",Q34="Văn-B.Phượng",Q34="Văn-Đ.Huy",Q34="Văn-Huệ",Q34="HĐTN-B.Phượng"),Q34,"")</f>
        <v/>
      </c>
      <c r="R232" s="147" t="str">
        <f t="shared" si="184"/>
        <v/>
      </c>
      <c r="S232" s="147" t="str">
        <f t="shared" si="184"/>
        <v/>
      </c>
      <c r="T232" s="147" t="str">
        <f t="shared" si="184"/>
        <v/>
      </c>
      <c r="U232" s="147" t="str">
        <f t="shared" si="184"/>
        <v/>
      </c>
      <c r="V232" s="147" t="str">
        <f t="shared" si="184"/>
        <v/>
      </c>
      <c r="W232" s="147" t="str">
        <f t="shared" si="163"/>
        <v/>
      </c>
      <c r="X232" s="148">
        <f t="shared" si="127"/>
        <v>-4</v>
      </c>
    </row>
    <row r="233" spans="1:24" ht="18" customHeight="1" x14ac:dyDescent="0.35">
      <c r="A233" s="155">
        <v>5</v>
      </c>
      <c r="B233" s="150" t="str">
        <f t="shared" ref="B233:V233" si="186">IF(OR(B35="Văn-Thắm",B35="Văn-Tâm",B35="Văn-Thu",B35="Văn-Tuyết",B35="Văn-B.Phượng",B35="Văn-Đ.Huy",B35="Văn-Huệ",B35="HĐTN-B.Phượng"),B35,"")</f>
        <v/>
      </c>
      <c r="C233" s="150" t="str">
        <f t="shared" si="186"/>
        <v/>
      </c>
      <c r="D233" s="150" t="str">
        <f t="shared" si="186"/>
        <v/>
      </c>
      <c r="E233" s="150" t="str">
        <f t="shared" si="186"/>
        <v/>
      </c>
      <c r="F233" s="150" t="str">
        <f t="shared" si="186"/>
        <v/>
      </c>
      <c r="G233" s="150" t="str">
        <f t="shared" si="186"/>
        <v/>
      </c>
      <c r="H233" s="150" t="str">
        <f t="shared" si="186"/>
        <v/>
      </c>
      <c r="I233" s="150" t="str">
        <f t="shared" si="186"/>
        <v/>
      </c>
      <c r="J233" s="150" t="str">
        <f t="shared" si="186"/>
        <v/>
      </c>
      <c r="K233" s="150" t="str">
        <f t="shared" si="186"/>
        <v/>
      </c>
      <c r="L233" s="150" t="str">
        <f t="shared" si="186"/>
        <v/>
      </c>
      <c r="M233" s="150" t="str">
        <f t="shared" si="186"/>
        <v/>
      </c>
      <c r="N233" s="150" t="str">
        <f t="shared" si="186"/>
        <v/>
      </c>
      <c r="O233" s="150" t="str">
        <f t="shared" si="186"/>
        <v/>
      </c>
      <c r="P233" s="150" t="str">
        <f t="shared" si="186"/>
        <v/>
      </c>
      <c r="Q233" s="150" t="str">
        <f t="shared" ref="Q233" si="187">IF(OR(Q35="Văn-Thắm",Q35="Văn-Tâm",Q35="Văn-Thu",Q35="Văn-Tuyết",Q35="Văn-B.Phượng",Q35="Văn-Đ.Huy",Q35="Văn-Huệ",Q35="HĐTN-B.Phượng"),Q35,"")</f>
        <v/>
      </c>
      <c r="R233" s="150" t="str">
        <f t="shared" si="186"/>
        <v/>
      </c>
      <c r="S233" s="150" t="str">
        <f t="shared" si="186"/>
        <v/>
      </c>
      <c r="T233" s="150" t="str">
        <f t="shared" si="186"/>
        <v/>
      </c>
      <c r="U233" s="150" t="str">
        <f t="shared" si="186"/>
        <v/>
      </c>
      <c r="V233" s="150" t="str">
        <f t="shared" si="186"/>
        <v/>
      </c>
      <c r="W233" s="150" t="str">
        <f t="shared" ref="W233" si="188">IF(OR(W35="Văn-Tâm",W35="Văn-Thu",W35="Văn-Tuyết",W35="Văn-B.Phượng",W35="Văn-Đ.Huy",W35="Văn-Huệ",W35="HĐTN-B.Phượng"),W35,"")</f>
        <v/>
      </c>
      <c r="X233" s="151">
        <f t="shared" si="127"/>
        <v>-4</v>
      </c>
    </row>
    <row r="234" spans="1:24" ht="18" customHeight="1" x14ac:dyDescent="0.35">
      <c r="A234" s="156">
        <f>18*30-COUNTBLANK(B204:W233)</f>
        <v>-43</v>
      </c>
      <c r="B234" s="19">
        <f>5*4+5*5+4*4+1*3+1*4+1*3</f>
        <v>71</v>
      </c>
      <c r="C234" s="157" t="str">
        <f>IF(A234&lt;&gt;B234,"Lỗi","")</f>
        <v>Lỗi</v>
      </c>
    </row>
    <row r="235" spans="1:24" ht="18" customHeight="1" x14ac:dyDescent="0.35">
      <c r="A235" s="137"/>
      <c r="B235" s="186" t="s">
        <v>101</v>
      </c>
      <c r="C235" s="187"/>
      <c r="D235" s="187"/>
      <c r="E235" s="187"/>
      <c r="F235" s="187"/>
      <c r="G235" s="187"/>
      <c r="H235" s="187"/>
      <c r="I235" s="187"/>
      <c r="J235" s="187"/>
      <c r="K235" s="187"/>
      <c r="L235" s="187"/>
      <c r="M235" s="187"/>
      <c r="N235" s="187"/>
      <c r="O235" s="187"/>
      <c r="P235" s="187"/>
      <c r="Q235" s="187"/>
      <c r="R235" s="187"/>
      <c r="S235" s="187"/>
      <c r="T235" s="138"/>
      <c r="U235" s="138"/>
      <c r="V235" s="138"/>
      <c r="W235" s="136"/>
    </row>
    <row r="236" spans="1:24" ht="18" customHeight="1" x14ac:dyDescent="0.35">
      <c r="A236" s="139"/>
      <c r="B236" s="140" t="str">
        <f t="shared" ref="B236:H236" si="189">B5</f>
        <v>10A1</v>
      </c>
      <c r="C236" s="140" t="str">
        <f t="shared" si="189"/>
        <v>10A2</v>
      </c>
      <c r="D236" s="140" t="str">
        <f t="shared" si="189"/>
        <v>10A3</v>
      </c>
      <c r="E236" s="140" t="str">
        <f t="shared" si="189"/>
        <v>10A4</v>
      </c>
      <c r="F236" s="140" t="str">
        <f t="shared" si="189"/>
        <v>10A5</v>
      </c>
      <c r="G236" s="140" t="str">
        <f t="shared" si="189"/>
        <v>10A6</v>
      </c>
      <c r="H236" s="140" t="str">
        <f t="shared" si="189"/>
        <v>10A7</v>
      </c>
      <c r="I236" s="140" t="str">
        <f>I5</f>
        <v>11B1</v>
      </c>
      <c r="J236" s="140" t="str">
        <f>J5</f>
        <v>11B2</v>
      </c>
      <c r="K236" s="140" t="str">
        <f>K5</f>
        <v>11B3</v>
      </c>
      <c r="L236" s="140" t="str">
        <f>L5</f>
        <v>11B4</v>
      </c>
      <c r="M236" s="140" t="str">
        <f>M5</f>
        <v>11B5</v>
      </c>
      <c r="N236" s="140" t="s">
        <v>53</v>
      </c>
      <c r="O236" s="140" t="s">
        <v>54</v>
      </c>
      <c r="P236" s="140" t="str">
        <f t="shared" ref="P236:W236" si="190">P5</f>
        <v>12C1</v>
      </c>
      <c r="Q236" s="140"/>
      <c r="R236" s="140" t="str">
        <f t="shared" si="190"/>
        <v>12C2</v>
      </c>
      <c r="S236" s="140" t="str">
        <f t="shared" si="190"/>
        <v>12C3</v>
      </c>
      <c r="T236" s="140" t="str">
        <f t="shared" si="190"/>
        <v>12C4</v>
      </c>
      <c r="U236" s="140" t="str">
        <f t="shared" si="190"/>
        <v>12C5</v>
      </c>
      <c r="V236" s="140" t="str">
        <f t="shared" si="190"/>
        <v>12C6</v>
      </c>
      <c r="W236" s="140">
        <f t="shared" si="190"/>
        <v>0</v>
      </c>
      <c r="X236" s="141" t="s">
        <v>89</v>
      </c>
    </row>
    <row r="237" spans="1:24" ht="18" customHeight="1" x14ac:dyDescent="0.35">
      <c r="A237" s="142">
        <v>1</v>
      </c>
      <c r="B237" s="144" t="str">
        <f>IF(OR(B6="Sử-Hạnh(s)",B6="GDKT-PL-Thành",B6="Sử-Vấn",B6="Sử-Kiều",B6="Sử-Trối",B6="GDCD-Kiều",B6="GDCD-Trối",B6="GDCD-Lanh",B6="GDKT-PL-Trối",B6="GDKT-PL-Lanh",B6="GDKT-PL-Kiều",B6="GDĐP(Sử)-Vấn"),B6,"")</f>
        <v/>
      </c>
      <c r="C237" s="144" t="str">
        <f t="shared" ref="C237:V241" si="191">IF(OR(C6="Sử-Hạnh(s)",C6="GDKT-PL-Thành",C6="Sử-Vấn",C6="Sử-Kiều",C6="Sử-Trối",C6="GDCD-Kiều",C6="GDCD-Trối",C6="GDCD-Lanh",C6="GDKT-PL-Trối",C6="GDKT-PL-Lanh",C6="GDKT-PL-Kiều",C6="GDĐP(Sử)-Vấn"),C6,"")</f>
        <v/>
      </c>
      <c r="D237" s="144" t="str">
        <f t="shared" si="191"/>
        <v/>
      </c>
      <c r="E237" s="144" t="str">
        <f t="shared" si="191"/>
        <v/>
      </c>
      <c r="F237" s="144" t="str">
        <f t="shared" si="191"/>
        <v/>
      </c>
      <c r="G237" s="144" t="str">
        <f t="shared" si="191"/>
        <v/>
      </c>
      <c r="H237" s="144" t="str">
        <f t="shared" si="191"/>
        <v/>
      </c>
      <c r="I237" s="144" t="str">
        <f t="shared" si="191"/>
        <v/>
      </c>
      <c r="J237" s="144" t="str">
        <f t="shared" si="191"/>
        <v/>
      </c>
      <c r="K237" s="144" t="str">
        <f t="shared" si="191"/>
        <v/>
      </c>
      <c r="L237" s="144" t="str">
        <f t="shared" si="191"/>
        <v/>
      </c>
      <c r="M237" s="144" t="str">
        <f t="shared" si="191"/>
        <v/>
      </c>
      <c r="N237" s="144" t="str">
        <f t="shared" si="191"/>
        <v/>
      </c>
      <c r="O237" s="144" t="str">
        <f t="shared" si="191"/>
        <v/>
      </c>
      <c r="P237" s="144" t="str">
        <f t="shared" si="191"/>
        <v/>
      </c>
      <c r="Q237" s="144" t="str">
        <f t="shared" ref="Q237" si="192">IF(OR(Q6="Sử-Hạnh(s)",Q6="GDKT-PL-Thành",Q6="Sử-Vấn",Q6="Sử-Kiều",Q6="Sử-Trối",Q6="GDCD-Kiều",Q6="GDCD-Trối",Q6="GDCD-Lanh",Q6="GDKT-PL-Trối",Q6="GDKT-PL-Lanh",Q6="GDKT-PL-Kiều",Q6="GDĐP(Sử)-Vấn"),Q6,"")</f>
        <v/>
      </c>
      <c r="R237" s="144" t="str">
        <f t="shared" si="191"/>
        <v/>
      </c>
      <c r="S237" s="144" t="str">
        <f t="shared" si="191"/>
        <v/>
      </c>
      <c r="T237" s="144" t="str">
        <f t="shared" si="191"/>
        <v/>
      </c>
      <c r="U237" s="144" t="str">
        <f t="shared" si="191"/>
        <v/>
      </c>
      <c r="V237" s="144" t="str">
        <f t="shared" si="191"/>
        <v/>
      </c>
      <c r="W237" s="144" t="str">
        <f t="shared" ref="W237:W266" si="193">IF(OR(W6="Sử-Kiều",W6="Sử-Trối",W6="GDCD-Kiều",W6="GDCD-Trối"),W6,"")</f>
        <v/>
      </c>
      <c r="X237" s="145">
        <f t="shared" ref="X237:X266" si="194">IF((18-COUNTBLANK(B237:W237))=0,"",18-COUNTBLANK(B237:W237))</f>
        <v>-4</v>
      </c>
    </row>
    <row r="238" spans="1:24" ht="18" customHeight="1" x14ac:dyDescent="0.35">
      <c r="A238" s="146">
        <v>2</v>
      </c>
      <c r="B238" s="147" t="str">
        <f t="shared" ref="B238:R241" si="195">IF(OR(B7="Sử-Hạnh(s)",B7="GDKT-PL-Thành",B7="Sử-Vấn",B7="Sử-Kiều",B7="Sử-Trối",B7="GDCD-Kiều",B7="GDCD-Trối",B7="GDCD-Lanh",B7="GDKT-PL-Trối",B7="GDKT-PL-Lanh",B7="GDKT-PL-Kiều",B7="GDĐP(Sử)-Vấn"),B7,"")</f>
        <v/>
      </c>
      <c r="C238" s="147" t="str">
        <f t="shared" si="195"/>
        <v/>
      </c>
      <c r="D238" s="147" t="str">
        <f t="shared" si="195"/>
        <v/>
      </c>
      <c r="E238" s="147" t="str">
        <f t="shared" si="195"/>
        <v/>
      </c>
      <c r="F238" s="147" t="str">
        <f t="shared" si="195"/>
        <v>Sử-Hạnh(s)</v>
      </c>
      <c r="G238" s="147" t="str">
        <f t="shared" si="195"/>
        <v/>
      </c>
      <c r="H238" s="147" t="str">
        <f t="shared" si="195"/>
        <v/>
      </c>
      <c r="I238" s="147" t="str">
        <f t="shared" si="195"/>
        <v>Sử-Vấn</v>
      </c>
      <c r="J238" s="147" t="str">
        <f t="shared" si="195"/>
        <v/>
      </c>
      <c r="K238" s="147" t="str">
        <f t="shared" si="195"/>
        <v/>
      </c>
      <c r="L238" s="147" t="str">
        <f t="shared" si="195"/>
        <v/>
      </c>
      <c r="M238" s="147" t="str">
        <f t="shared" si="195"/>
        <v/>
      </c>
      <c r="N238" s="147" t="str">
        <f t="shared" si="195"/>
        <v/>
      </c>
      <c r="O238" s="147" t="str">
        <f t="shared" si="195"/>
        <v/>
      </c>
      <c r="P238" s="147" t="str">
        <f t="shared" si="195"/>
        <v/>
      </c>
      <c r="Q238" s="147" t="str">
        <f t="shared" ref="Q238" si="196">IF(OR(Q7="Sử-Hạnh(s)",Q7="GDKT-PL-Thành",Q7="Sử-Vấn",Q7="Sử-Kiều",Q7="Sử-Trối",Q7="GDCD-Kiều",Q7="GDCD-Trối",Q7="GDCD-Lanh",Q7="GDKT-PL-Trối",Q7="GDKT-PL-Lanh",Q7="GDKT-PL-Kiều",Q7="GDĐP(Sử)-Vấn"),Q7,"")</f>
        <v/>
      </c>
      <c r="R238" s="147" t="str">
        <f t="shared" si="195"/>
        <v/>
      </c>
      <c r="S238" s="147" t="str">
        <f t="shared" si="191"/>
        <v>GDCD-Lanh</v>
      </c>
      <c r="T238" s="147" t="str">
        <f t="shared" si="191"/>
        <v/>
      </c>
      <c r="U238" s="147" t="str">
        <f t="shared" si="191"/>
        <v/>
      </c>
      <c r="V238" s="147" t="str">
        <f t="shared" si="191"/>
        <v/>
      </c>
      <c r="W238" s="144" t="str">
        <f t="shared" si="193"/>
        <v/>
      </c>
      <c r="X238" s="148">
        <f t="shared" si="194"/>
        <v>-1</v>
      </c>
    </row>
    <row r="239" spans="1:24" ht="18" customHeight="1" x14ac:dyDescent="0.35">
      <c r="A239" s="7" t="s">
        <v>90</v>
      </c>
      <c r="B239" s="147" t="str">
        <f t="shared" si="195"/>
        <v/>
      </c>
      <c r="C239" s="147" t="str">
        <f t="shared" si="191"/>
        <v/>
      </c>
      <c r="D239" s="147" t="str">
        <f t="shared" si="191"/>
        <v/>
      </c>
      <c r="E239" s="147" t="str">
        <f t="shared" si="191"/>
        <v/>
      </c>
      <c r="F239" s="147" t="str">
        <f t="shared" si="191"/>
        <v>Sử-Hạnh(s)</v>
      </c>
      <c r="G239" s="147" t="str">
        <f t="shared" si="191"/>
        <v/>
      </c>
      <c r="H239" s="147" t="str">
        <f t="shared" si="191"/>
        <v/>
      </c>
      <c r="I239" s="147" t="str">
        <f t="shared" si="191"/>
        <v/>
      </c>
      <c r="J239" s="147" t="str">
        <f t="shared" si="191"/>
        <v/>
      </c>
      <c r="K239" s="147" t="str">
        <f t="shared" si="191"/>
        <v/>
      </c>
      <c r="L239" s="147" t="str">
        <f t="shared" si="191"/>
        <v/>
      </c>
      <c r="M239" s="147" t="str">
        <f t="shared" si="191"/>
        <v/>
      </c>
      <c r="N239" s="147" t="str">
        <f t="shared" si="191"/>
        <v/>
      </c>
      <c r="O239" s="147" t="str">
        <f t="shared" si="191"/>
        <v/>
      </c>
      <c r="P239" s="147" t="str">
        <f t="shared" si="191"/>
        <v/>
      </c>
      <c r="Q239" s="147" t="str">
        <f t="shared" ref="Q239" si="197">IF(OR(Q8="Sử-Hạnh(s)",Q8="GDKT-PL-Thành",Q8="Sử-Vấn",Q8="Sử-Kiều",Q8="Sử-Trối",Q8="GDCD-Kiều",Q8="GDCD-Trối",Q8="GDCD-Lanh",Q8="GDKT-PL-Trối",Q8="GDKT-PL-Lanh",Q8="GDKT-PL-Kiều",Q8="GDĐP(Sử)-Vấn"),Q8,"")</f>
        <v/>
      </c>
      <c r="R239" s="147" t="str">
        <f t="shared" si="191"/>
        <v/>
      </c>
      <c r="S239" s="147" t="str">
        <f t="shared" si="191"/>
        <v>GDCD-Lanh</v>
      </c>
      <c r="T239" s="147" t="str">
        <f t="shared" si="191"/>
        <v/>
      </c>
      <c r="U239" s="147" t="str">
        <f t="shared" si="191"/>
        <v/>
      </c>
      <c r="V239" s="147" t="str">
        <f t="shared" si="191"/>
        <v>Sử-Vấn</v>
      </c>
      <c r="W239" s="144" t="str">
        <f t="shared" si="193"/>
        <v/>
      </c>
      <c r="X239" s="148">
        <f t="shared" si="194"/>
        <v>-1</v>
      </c>
    </row>
    <row r="240" spans="1:24" ht="18" customHeight="1" x14ac:dyDescent="0.35">
      <c r="A240" s="146">
        <v>4</v>
      </c>
      <c r="B240" s="147" t="str">
        <f t="shared" si="195"/>
        <v/>
      </c>
      <c r="C240" s="147" t="str">
        <f t="shared" si="191"/>
        <v>Sử-Hạnh(s)</v>
      </c>
      <c r="D240" s="147" t="str">
        <f t="shared" si="191"/>
        <v/>
      </c>
      <c r="E240" s="147" t="str">
        <f t="shared" si="191"/>
        <v/>
      </c>
      <c r="F240" s="147" t="str">
        <f t="shared" si="191"/>
        <v/>
      </c>
      <c r="G240" s="147" t="str">
        <f t="shared" si="191"/>
        <v/>
      </c>
      <c r="H240" s="147" t="str">
        <f t="shared" si="191"/>
        <v/>
      </c>
      <c r="I240" s="147" t="str">
        <f t="shared" si="191"/>
        <v/>
      </c>
      <c r="J240" s="147" t="str">
        <f t="shared" si="191"/>
        <v/>
      </c>
      <c r="K240" s="147" t="str">
        <f t="shared" si="191"/>
        <v/>
      </c>
      <c r="L240" s="147" t="str">
        <f t="shared" si="191"/>
        <v/>
      </c>
      <c r="M240" s="147" t="str">
        <f t="shared" si="191"/>
        <v>Sử-Vấn</v>
      </c>
      <c r="N240" s="147" t="str">
        <f t="shared" si="191"/>
        <v/>
      </c>
      <c r="O240" s="147" t="str">
        <f t="shared" si="191"/>
        <v/>
      </c>
      <c r="P240" s="147" t="str">
        <f t="shared" si="191"/>
        <v/>
      </c>
      <c r="Q240" s="147" t="str">
        <f t="shared" ref="Q240" si="198">IF(OR(Q9="Sử-Hạnh(s)",Q9="GDKT-PL-Thành",Q9="Sử-Vấn",Q9="Sử-Kiều",Q9="Sử-Trối",Q9="GDCD-Kiều",Q9="GDCD-Trối",Q9="GDCD-Lanh",Q9="GDKT-PL-Trối",Q9="GDKT-PL-Lanh",Q9="GDKT-PL-Kiều",Q9="GDĐP(Sử)-Vấn"),Q9,"")</f>
        <v/>
      </c>
      <c r="R240" s="147" t="str">
        <f t="shared" si="191"/>
        <v/>
      </c>
      <c r="S240" s="147" t="str">
        <f t="shared" si="191"/>
        <v/>
      </c>
      <c r="T240" s="147" t="str">
        <f t="shared" si="191"/>
        <v/>
      </c>
      <c r="U240" s="147" t="str">
        <f t="shared" si="191"/>
        <v/>
      </c>
      <c r="V240" s="147" t="str">
        <f t="shared" si="191"/>
        <v>GDCD-Lanh</v>
      </c>
      <c r="W240" s="144" t="str">
        <f t="shared" si="193"/>
        <v/>
      </c>
      <c r="X240" s="148">
        <f t="shared" si="194"/>
        <v>-1</v>
      </c>
    </row>
    <row r="241" spans="1:24" ht="18" customHeight="1" x14ac:dyDescent="0.35">
      <c r="A241" s="149">
        <v>5</v>
      </c>
      <c r="B241" s="150" t="str">
        <f t="shared" si="195"/>
        <v/>
      </c>
      <c r="C241" s="150" t="str">
        <f t="shared" si="191"/>
        <v/>
      </c>
      <c r="D241" s="150" t="str">
        <f t="shared" si="191"/>
        <v/>
      </c>
      <c r="E241" s="150" t="str">
        <f t="shared" si="191"/>
        <v/>
      </c>
      <c r="F241" s="150" t="str">
        <f t="shared" si="191"/>
        <v/>
      </c>
      <c r="G241" s="150" t="str">
        <f t="shared" si="191"/>
        <v/>
      </c>
      <c r="H241" s="150" t="str">
        <f t="shared" si="191"/>
        <v/>
      </c>
      <c r="I241" s="150" t="str">
        <f t="shared" si="191"/>
        <v/>
      </c>
      <c r="J241" s="150" t="str">
        <f t="shared" si="191"/>
        <v/>
      </c>
      <c r="K241" s="150" t="str">
        <f t="shared" si="191"/>
        <v>Sử-Vấn</v>
      </c>
      <c r="L241" s="150" t="str">
        <f t="shared" si="191"/>
        <v/>
      </c>
      <c r="M241" s="150" t="str">
        <f t="shared" si="191"/>
        <v/>
      </c>
      <c r="N241" s="150" t="str">
        <f t="shared" si="191"/>
        <v/>
      </c>
      <c r="O241" s="150" t="str">
        <f t="shared" si="191"/>
        <v>Sử-Hạnh(s)</v>
      </c>
      <c r="P241" s="150" t="str">
        <f t="shared" si="191"/>
        <v/>
      </c>
      <c r="Q241" s="150" t="str">
        <f t="shared" ref="Q241" si="199">IF(OR(Q10="Sử-Hạnh(s)",Q10="GDKT-PL-Thành",Q10="Sử-Vấn",Q10="Sử-Kiều",Q10="Sử-Trối",Q10="GDCD-Kiều",Q10="GDCD-Trối",Q10="GDCD-Lanh",Q10="GDKT-PL-Trối",Q10="GDKT-PL-Lanh",Q10="GDKT-PL-Kiều",Q10="GDĐP(Sử)-Vấn"),Q10,"")</f>
        <v/>
      </c>
      <c r="R241" s="150" t="str">
        <f t="shared" si="191"/>
        <v/>
      </c>
      <c r="S241" s="150" t="str">
        <f t="shared" si="191"/>
        <v/>
      </c>
      <c r="T241" s="150" t="str">
        <f t="shared" si="191"/>
        <v/>
      </c>
      <c r="U241" s="150" t="str">
        <f t="shared" si="191"/>
        <v/>
      </c>
      <c r="V241" s="150" t="str">
        <f t="shared" si="191"/>
        <v>GDCD-Lanh</v>
      </c>
      <c r="W241" s="144" t="str">
        <f t="shared" si="193"/>
        <v/>
      </c>
      <c r="X241" s="151">
        <f t="shared" si="194"/>
        <v>-1</v>
      </c>
    </row>
    <row r="242" spans="1:24" ht="18" customHeight="1" x14ac:dyDescent="0.35">
      <c r="A242" s="142">
        <v>1</v>
      </c>
      <c r="B242" s="144" t="str">
        <f t="shared" ref="B242:V242" si="200">IF(OR(B11="Sử-Hạnh(s)",B11="GDKT-PL-Thành",B11="Sử-Vấn",B11="Sử-Kiều",B11="Sử-Trối",B11="GDCD-Kiều",B11="GDCD-Trối",B11="GDCD-Lanh",B11="GDKT-PL-Trối",B11="GDKT-PL-Lanh",B11="GDKT-PL-Kiều",B11="GDĐP(Sử)-Vấn"),B11,"")</f>
        <v/>
      </c>
      <c r="C242" s="144" t="str">
        <f t="shared" si="200"/>
        <v/>
      </c>
      <c r="D242" s="144" t="str">
        <f t="shared" si="200"/>
        <v>GDKT-PL-Trối</v>
      </c>
      <c r="E242" s="144" t="str">
        <f t="shared" si="200"/>
        <v/>
      </c>
      <c r="F242" s="144" t="str">
        <f t="shared" si="200"/>
        <v/>
      </c>
      <c r="G242" s="144" t="str">
        <f t="shared" si="200"/>
        <v/>
      </c>
      <c r="H242" s="144" t="str">
        <f t="shared" si="200"/>
        <v/>
      </c>
      <c r="I242" s="144" t="str">
        <f t="shared" si="200"/>
        <v/>
      </c>
      <c r="J242" s="144" t="str">
        <f t="shared" si="200"/>
        <v>GDKT-PL-Kiều</v>
      </c>
      <c r="K242" s="144" t="str">
        <f t="shared" si="200"/>
        <v/>
      </c>
      <c r="L242" s="144" t="str">
        <f t="shared" si="200"/>
        <v>GDKT-PL-Thành</v>
      </c>
      <c r="M242" s="144" t="str">
        <f t="shared" si="200"/>
        <v/>
      </c>
      <c r="N242" s="144" t="str">
        <f t="shared" si="200"/>
        <v/>
      </c>
      <c r="O242" s="144" t="str">
        <f t="shared" si="200"/>
        <v/>
      </c>
      <c r="P242" s="144" t="str">
        <f t="shared" si="200"/>
        <v/>
      </c>
      <c r="Q242" s="144" t="str">
        <f t="shared" ref="Q242" si="201">IF(OR(Q11="Sử-Hạnh(s)",Q11="GDKT-PL-Thành",Q11="Sử-Vấn",Q11="Sử-Kiều",Q11="Sử-Trối",Q11="GDCD-Kiều",Q11="GDCD-Trối",Q11="GDCD-Lanh",Q11="GDKT-PL-Trối",Q11="GDKT-PL-Lanh",Q11="GDKT-PL-Kiều",Q11="GDĐP(Sử)-Vấn"),Q11,"")</f>
        <v/>
      </c>
      <c r="R242" s="144" t="str">
        <f t="shared" si="200"/>
        <v/>
      </c>
      <c r="S242" s="144" t="str">
        <f t="shared" si="200"/>
        <v/>
      </c>
      <c r="T242" s="144" t="str">
        <f t="shared" si="200"/>
        <v>Sử-Vấn</v>
      </c>
      <c r="U242" s="144" t="str">
        <f t="shared" si="200"/>
        <v/>
      </c>
      <c r="V242" s="144" t="str">
        <f t="shared" si="200"/>
        <v/>
      </c>
      <c r="W242" s="144" t="str">
        <f t="shared" si="193"/>
        <v/>
      </c>
      <c r="X242" s="145" t="str">
        <f t="shared" si="194"/>
        <v/>
      </c>
    </row>
    <row r="243" spans="1:24" ht="18" customHeight="1" x14ac:dyDescent="0.35">
      <c r="A243" s="146">
        <v>2</v>
      </c>
      <c r="B243" s="147" t="str">
        <f t="shared" ref="B243:V243" si="202">IF(OR(B12="Sử-Hạnh(s)",B12="GDKT-PL-Thành",B12="Sử-Vấn",B12="Sử-Kiều",B12="Sử-Trối",B12="GDCD-Kiều",B12="GDCD-Trối",B12="GDCD-Lanh",B12="GDKT-PL-Trối",B12="GDKT-PL-Lanh",B12="GDKT-PL-Kiều",B12="GDĐP(Sử)-Vấn"),B12,"")</f>
        <v/>
      </c>
      <c r="C243" s="147" t="str">
        <f t="shared" si="202"/>
        <v/>
      </c>
      <c r="D243" s="147" t="str">
        <f t="shared" si="202"/>
        <v/>
      </c>
      <c r="E243" s="147" t="str">
        <f t="shared" si="202"/>
        <v/>
      </c>
      <c r="F243" s="147" t="str">
        <f t="shared" si="202"/>
        <v/>
      </c>
      <c r="G243" s="147" t="str">
        <f t="shared" si="202"/>
        <v/>
      </c>
      <c r="H243" s="147" t="str">
        <f t="shared" si="202"/>
        <v/>
      </c>
      <c r="I243" s="147" t="str">
        <f t="shared" si="202"/>
        <v/>
      </c>
      <c r="J243" s="147" t="str">
        <f t="shared" si="202"/>
        <v/>
      </c>
      <c r="K243" s="147" t="str">
        <f t="shared" si="202"/>
        <v/>
      </c>
      <c r="L243" s="147" t="str">
        <f t="shared" si="202"/>
        <v/>
      </c>
      <c r="M243" s="147" t="str">
        <f t="shared" si="202"/>
        <v/>
      </c>
      <c r="N243" s="147" t="str">
        <f t="shared" si="202"/>
        <v/>
      </c>
      <c r="O243" s="147" t="str">
        <f t="shared" si="202"/>
        <v>GDKT-PL-Thành</v>
      </c>
      <c r="P243" s="147" t="str">
        <f t="shared" si="202"/>
        <v/>
      </c>
      <c r="Q243" s="147" t="str">
        <f t="shared" ref="Q243" si="203">IF(OR(Q12="Sử-Hạnh(s)",Q12="GDKT-PL-Thành",Q12="Sử-Vấn",Q12="Sử-Kiều",Q12="Sử-Trối",Q12="GDCD-Kiều",Q12="GDCD-Trối",Q12="GDCD-Lanh",Q12="GDKT-PL-Trối",Q12="GDKT-PL-Lanh",Q12="GDKT-PL-Kiều",Q12="GDĐP(Sử)-Vấn"),Q12,"")</f>
        <v/>
      </c>
      <c r="R243" s="147" t="str">
        <f t="shared" si="202"/>
        <v>GDCD-Lanh</v>
      </c>
      <c r="S243" s="147" t="str">
        <f t="shared" si="202"/>
        <v/>
      </c>
      <c r="T243" s="147" t="str">
        <f t="shared" si="202"/>
        <v>Sử-Vấn</v>
      </c>
      <c r="U243" s="147" t="str">
        <f t="shared" si="202"/>
        <v>Sử-Kiều</v>
      </c>
      <c r="V243" s="147" t="str">
        <f t="shared" si="202"/>
        <v/>
      </c>
      <c r="W243" s="144" t="str">
        <f t="shared" si="193"/>
        <v/>
      </c>
      <c r="X243" s="148" t="str">
        <f t="shared" si="194"/>
        <v/>
      </c>
    </row>
    <row r="244" spans="1:24" ht="18" customHeight="1" x14ac:dyDescent="0.35">
      <c r="A244" s="7" t="s">
        <v>91</v>
      </c>
      <c r="B244" s="147" t="str">
        <f t="shared" ref="B244:V244" si="204">IF(OR(B13="Sử-Hạnh(s)",B13="GDKT-PL-Thành",B13="Sử-Vấn",B13="Sử-Kiều",B13="Sử-Trối",B13="GDCD-Kiều",B13="GDCD-Trối",B13="GDCD-Lanh",B13="GDKT-PL-Trối",B13="GDKT-PL-Lanh",B13="GDKT-PL-Kiều",B13="GDĐP(Sử)-Vấn"),B13,"")</f>
        <v/>
      </c>
      <c r="C244" s="147" t="str">
        <f t="shared" si="204"/>
        <v/>
      </c>
      <c r="D244" s="147" t="str">
        <f t="shared" si="204"/>
        <v/>
      </c>
      <c r="E244" s="147" t="str">
        <f t="shared" si="204"/>
        <v/>
      </c>
      <c r="F244" s="147" t="str">
        <f t="shared" si="204"/>
        <v>GDKT-PL-Trối</v>
      </c>
      <c r="G244" s="147" t="str">
        <f t="shared" si="204"/>
        <v/>
      </c>
      <c r="H244" s="147" t="str">
        <f t="shared" si="204"/>
        <v/>
      </c>
      <c r="I244" s="147" t="str">
        <f t="shared" si="204"/>
        <v/>
      </c>
      <c r="J244" s="147" t="str">
        <f t="shared" si="204"/>
        <v>Sử-Vấn</v>
      </c>
      <c r="K244" s="147" t="str">
        <f t="shared" si="204"/>
        <v/>
      </c>
      <c r="L244" s="147" t="str">
        <f t="shared" si="204"/>
        <v/>
      </c>
      <c r="M244" s="147" t="str">
        <f t="shared" si="204"/>
        <v/>
      </c>
      <c r="N244" s="147" t="str">
        <f t="shared" si="204"/>
        <v/>
      </c>
      <c r="O244" s="147" t="str">
        <f t="shared" si="204"/>
        <v>GDKT-PL-Thành</v>
      </c>
      <c r="P244" s="147" t="str">
        <f t="shared" si="204"/>
        <v/>
      </c>
      <c r="Q244" s="147" t="str">
        <f t="shared" ref="Q244" si="205">IF(OR(Q13="Sử-Hạnh(s)",Q13="GDKT-PL-Thành",Q13="Sử-Vấn",Q13="Sử-Kiều",Q13="Sử-Trối",Q13="GDCD-Kiều",Q13="GDCD-Trối",Q13="GDCD-Lanh",Q13="GDKT-PL-Trối",Q13="GDKT-PL-Lanh",Q13="GDKT-PL-Kiều",Q13="GDĐP(Sử)-Vấn"),Q13,"")</f>
        <v/>
      </c>
      <c r="R244" s="147" t="str">
        <f t="shared" si="204"/>
        <v/>
      </c>
      <c r="S244" s="147" t="str">
        <f t="shared" si="204"/>
        <v/>
      </c>
      <c r="T244" s="147" t="str">
        <f t="shared" si="204"/>
        <v>GDCD-Lanh</v>
      </c>
      <c r="U244" s="147" t="str">
        <f t="shared" si="204"/>
        <v>Sử-Kiều</v>
      </c>
      <c r="V244" s="147" t="str">
        <f t="shared" si="204"/>
        <v/>
      </c>
      <c r="W244" s="144" t="str">
        <f t="shared" si="193"/>
        <v/>
      </c>
      <c r="X244" s="148">
        <f t="shared" si="194"/>
        <v>1</v>
      </c>
    </row>
    <row r="245" spans="1:24" ht="18" customHeight="1" x14ac:dyDescent="0.35">
      <c r="A245" s="146">
        <v>4</v>
      </c>
      <c r="B245" s="147" t="str">
        <f t="shared" ref="B245:V245" si="206">IF(OR(B14="Sử-Hạnh(s)",B14="GDKT-PL-Thành",B14="Sử-Vấn",B14="Sử-Kiều",B14="Sử-Trối",B14="GDCD-Kiều",B14="GDCD-Trối",B14="GDCD-Lanh",B14="GDKT-PL-Trối",B14="GDKT-PL-Lanh",B14="GDKT-PL-Kiều",B14="GDĐP(Sử)-Vấn"),B14,"")</f>
        <v/>
      </c>
      <c r="C245" s="147" t="str">
        <f t="shared" si="206"/>
        <v/>
      </c>
      <c r="D245" s="147" t="str">
        <f t="shared" si="206"/>
        <v/>
      </c>
      <c r="E245" s="147" t="str">
        <f t="shared" si="206"/>
        <v>GDKT-PL-Trối</v>
      </c>
      <c r="F245" s="147" t="str">
        <f t="shared" si="206"/>
        <v/>
      </c>
      <c r="G245" s="147" t="str">
        <f t="shared" si="206"/>
        <v/>
      </c>
      <c r="H245" s="147" t="str">
        <f t="shared" si="206"/>
        <v/>
      </c>
      <c r="I245" s="147" t="str">
        <f t="shared" si="206"/>
        <v/>
      </c>
      <c r="J245" s="147" t="str">
        <f t="shared" si="206"/>
        <v/>
      </c>
      <c r="K245" s="147" t="str">
        <f t="shared" si="206"/>
        <v/>
      </c>
      <c r="L245" s="147" t="str">
        <f t="shared" si="206"/>
        <v/>
      </c>
      <c r="M245" s="147" t="str">
        <f t="shared" si="206"/>
        <v/>
      </c>
      <c r="N245" s="147" t="str">
        <f t="shared" si="206"/>
        <v/>
      </c>
      <c r="O245" s="147" t="str">
        <f t="shared" si="206"/>
        <v/>
      </c>
      <c r="P245" s="147" t="str">
        <f t="shared" si="206"/>
        <v/>
      </c>
      <c r="Q245" s="147" t="str">
        <f t="shared" ref="Q245" si="207">IF(OR(Q14="Sử-Hạnh(s)",Q14="GDKT-PL-Thành",Q14="Sử-Vấn",Q14="Sử-Kiều",Q14="Sử-Trối",Q14="GDCD-Kiều",Q14="GDCD-Trối",Q14="GDCD-Lanh",Q14="GDKT-PL-Trối",Q14="GDKT-PL-Lanh",Q14="GDKT-PL-Kiều",Q14="GDĐP(Sử)-Vấn"),Q14,"")</f>
        <v/>
      </c>
      <c r="R245" s="147" t="str">
        <f t="shared" si="206"/>
        <v>Sử-Kiều</v>
      </c>
      <c r="S245" s="147" t="str">
        <f t="shared" si="206"/>
        <v>Sử-Vấn</v>
      </c>
      <c r="T245" s="147" t="str">
        <f t="shared" si="206"/>
        <v/>
      </c>
      <c r="U245" s="147" t="str">
        <f t="shared" si="206"/>
        <v>GDCD-Lanh</v>
      </c>
      <c r="V245" s="147" t="str">
        <f t="shared" si="206"/>
        <v/>
      </c>
      <c r="W245" s="144" t="str">
        <f t="shared" si="193"/>
        <v/>
      </c>
      <c r="X245" s="148" t="str">
        <f t="shared" si="194"/>
        <v/>
      </c>
    </row>
    <row r="246" spans="1:24" ht="18" customHeight="1" x14ac:dyDescent="0.35">
      <c r="A246" s="149">
        <v>5</v>
      </c>
      <c r="B246" s="150" t="str">
        <f t="shared" ref="B246:V246" si="208">IF(OR(B15="Sử-Hạnh(s)",B15="GDKT-PL-Thành",B15="Sử-Vấn",B15="Sử-Kiều",B15="Sử-Trối",B15="GDCD-Kiều",B15="GDCD-Trối",B15="GDCD-Lanh",B15="GDKT-PL-Trối",B15="GDKT-PL-Lanh",B15="GDKT-PL-Kiều",B15="GDĐP(Sử)-Vấn"),B15,"")</f>
        <v/>
      </c>
      <c r="C246" s="150" t="str">
        <f t="shared" si="208"/>
        <v/>
      </c>
      <c r="D246" s="150" t="str">
        <f t="shared" si="208"/>
        <v/>
      </c>
      <c r="E246" s="150" t="str">
        <f t="shared" si="208"/>
        <v/>
      </c>
      <c r="F246" s="150" t="str">
        <f t="shared" si="208"/>
        <v/>
      </c>
      <c r="G246" s="150" t="str">
        <f t="shared" si="208"/>
        <v>Sử-Trối</v>
      </c>
      <c r="H246" s="150" t="str">
        <f t="shared" si="208"/>
        <v>GDKT-PL-Thành</v>
      </c>
      <c r="I246" s="150" t="str">
        <f t="shared" si="208"/>
        <v/>
      </c>
      <c r="J246" s="150" t="str">
        <f t="shared" si="208"/>
        <v/>
      </c>
      <c r="K246" s="150" t="str">
        <f t="shared" si="208"/>
        <v/>
      </c>
      <c r="L246" s="150" t="str">
        <f t="shared" si="208"/>
        <v/>
      </c>
      <c r="M246" s="150" t="str">
        <f t="shared" si="208"/>
        <v/>
      </c>
      <c r="N246" s="150" t="str">
        <f t="shared" si="208"/>
        <v/>
      </c>
      <c r="O246" s="150" t="str">
        <f t="shared" si="208"/>
        <v/>
      </c>
      <c r="P246" s="150" t="str">
        <f t="shared" si="208"/>
        <v/>
      </c>
      <c r="Q246" s="150" t="str">
        <f t="shared" ref="Q246" si="209">IF(OR(Q15="Sử-Hạnh(s)",Q15="GDKT-PL-Thành",Q15="Sử-Vấn",Q15="Sử-Kiều",Q15="Sử-Trối",Q15="GDCD-Kiều",Q15="GDCD-Trối",Q15="GDCD-Lanh",Q15="GDKT-PL-Trối",Q15="GDKT-PL-Lanh",Q15="GDKT-PL-Kiều",Q15="GDĐP(Sử)-Vấn"),Q15,"")</f>
        <v/>
      </c>
      <c r="R246" s="150" t="str">
        <f t="shared" si="208"/>
        <v>Sử-Kiều</v>
      </c>
      <c r="S246" s="150" t="str">
        <f t="shared" si="208"/>
        <v>Sử-Vấn</v>
      </c>
      <c r="T246" s="150" t="str">
        <f t="shared" si="208"/>
        <v/>
      </c>
      <c r="U246" s="150" t="str">
        <f t="shared" si="208"/>
        <v>GDCD-Lanh</v>
      </c>
      <c r="V246" s="150" t="str">
        <f t="shared" si="208"/>
        <v/>
      </c>
      <c r="W246" s="144" t="str">
        <f t="shared" si="193"/>
        <v/>
      </c>
      <c r="X246" s="151">
        <f t="shared" si="194"/>
        <v>1</v>
      </c>
    </row>
    <row r="247" spans="1:24" ht="18" customHeight="1" x14ac:dyDescent="0.35">
      <c r="A247" s="142">
        <v>1</v>
      </c>
      <c r="B247" s="144" t="str">
        <f t="shared" ref="B247:V247" si="210">IF(OR(B16="Sử-Hạnh(s)",B16="GDKT-PL-Thành",B16="Sử-Vấn",B16="Sử-Kiều",B16="Sử-Trối",B16="GDCD-Kiều",B16="GDCD-Trối",B16="GDCD-Lanh",B16="GDKT-PL-Trối",B16="GDKT-PL-Lanh",B16="GDKT-PL-Kiều",B16="GDĐP(Sử)-Vấn"),B16,"")</f>
        <v/>
      </c>
      <c r="C247" s="144" t="str">
        <f t="shared" si="210"/>
        <v/>
      </c>
      <c r="D247" s="144" t="str">
        <f t="shared" si="210"/>
        <v/>
      </c>
      <c r="E247" s="144" t="str">
        <f t="shared" si="210"/>
        <v/>
      </c>
      <c r="F247" s="144" t="str">
        <f t="shared" si="210"/>
        <v>GDKT-PL-Trối</v>
      </c>
      <c r="G247" s="144" t="str">
        <f t="shared" si="210"/>
        <v>GDKT-PL-Thành</v>
      </c>
      <c r="H247" s="144" t="str">
        <f t="shared" si="210"/>
        <v>Sử-Hạnh(s)</v>
      </c>
      <c r="I247" s="144" t="str">
        <f t="shared" si="210"/>
        <v/>
      </c>
      <c r="J247" s="144" t="str">
        <f t="shared" si="210"/>
        <v>Sử-Vấn</v>
      </c>
      <c r="K247" s="144" t="str">
        <f t="shared" si="210"/>
        <v/>
      </c>
      <c r="L247" s="144" t="str">
        <f t="shared" si="210"/>
        <v/>
      </c>
      <c r="M247" s="144" t="str">
        <f t="shared" si="210"/>
        <v/>
      </c>
      <c r="N247" s="144" t="str">
        <f t="shared" si="210"/>
        <v/>
      </c>
      <c r="O247" s="144" t="str">
        <f t="shared" si="210"/>
        <v/>
      </c>
      <c r="P247" s="144" t="str">
        <f t="shared" si="210"/>
        <v/>
      </c>
      <c r="Q247" s="144" t="str">
        <f t="shared" ref="Q247" si="211">IF(OR(Q16="Sử-Hạnh(s)",Q16="GDKT-PL-Thành",Q16="Sử-Vấn",Q16="Sử-Kiều",Q16="Sử-Trối",Q16="GDCD-Kiều",Q16="GDCD-Trối",Q16="GDCD-Lanh",Q16="GDKT-PL-Trối",Q16="GDKT-PL-Lanh",Q16="GDKT-PL-Kiều",Q16="GDĐP(Sử)-Vấn"),Q16,"")</f>
        <v/>
      </c>
      <c r="R247" s="144" t="str">
        <f t="shared" si="210"/>
        <v/>
      </c>
      <c r="S247" s="144" t="str">
        <f t="shared" si="210"/>
        <v/>
      </c>
      <c r="T247" s="144" t="str">
        <f t="shared" si="210"/>
        <v/>
      </c>
      <c r="U247" s="144" t="str">
        <f t="shared" si="210"/>
        <v/>
      </c>
      <c r="V247" s="144" t="str">
        <f t="shared" si="210"/>
        <v/>
      </c>
      <c r="W247" s="144" t="str">
        <f t="shared" si="193"/>
        <v/>
      </c>
      <c r="X247" s="145" t="str">
        <f t="shared" si="194"/>
        <v/>
      </c>
    </row>
    <row r="248" spans="1:24" ht="18" customHeight="1" x14ac:dyDescent="0.35">
      <c r="A248" s="146">
        <v>2</v>
      </c>
      <c r="B248" s="147" t="str">
        <f t="shared" ref="B248:V248" si="212">IF(OR(B17="Sử-Hạnh(s)",B17="GDKT-PL-Thành",B17="Sử-Vấn",B17="Sử-Kiều",B17="Sử-Trối",B17="GDCD-Kiều",B17="GDCD-Trối",B17="GDCD-Lanh",B17="GDKT-PL-Trối",B17="GDKT-PL-Lanh",B17="GDKT-PL-Kiều",B17="GDĐP(Sử)-Vấn"),B17,"")</f>
        <v/>
      </c>
      <c r="C248" s="147" t="str">
        <f t="shared" si="212"/>
        <v/>
      </c>
      <c r="D248" s="147" t="str">
        <f t="shared" si="212"/>
        <v>GDKT-PL-Trối</v>
      </c>
      <c r="E248" s="147" t="str">
        <f t="shared" si="212"/>
        <v/>
      </c>
      <c r="F248" s="147" t="str">
        <f t="shared" si="212"/>
        <v/>
      </c>
      <c r="G248" s="147" t="str">
        <f t="shared" si="212"/>
        <v/>
      </c>
      <c r="H248" s="147" t="str">
        <f t="shared" si="212"/>
        <v>Sử-Hạnh(s)</v>
      </c>
      <c r="I248" s="147" t="str">
        <f t="shared" si="212"/>
        <v/>
      </c>
      <c r="J248" s="147" t="str">
        <f t="shared" si="212"/>
        <v/>
      </c>
      <c r="K248" s="147" t="str">
        <f t="shared" si="212"/>
        <v>Sử-Vấn</v>
      </c>
      <c r="L248" s="147" t="str">
        <f t="shared" si="212"/>
        <v/>
      </c>
      <c r="M248" s="147" t="str">
        <f t="shared" si="212"/>
        <v/>
      </c>
      <c r="N248" s="147" t="str">
        <f t="shared" si="212"/>
        <v/>
      </c>
      <c r="O248" s="147" t="str">
        <f t="shared" si="212"/>
        <v/>
      </c>
      <c r="P248" s="147" t="str">
        <f t="shared" si="212"/>
        <v/>
      </c>
      <c r="Q248" s="147" t="str">
        <f t="shared" ref="Q248" si="213">IF(OR(Q17="Sử-Hạnh(s)",Q17="GDKT-PL-Thành",Q17="Sử-Vấn",Q17="Sử-Kiều",Q17="Sử-Trối",Q17="GDCD-Kiều",Q17="GDCD-Trối",Q17="GDCD-Lanh",Q17="GDKT-PL-Trối",Q17="GDKT-PL-Lanh",Q17="GDKT-PL-Kiều",Q17="GDĐP(Sử)-Vấn"),Q17,"")</f>
        <v/>
      </c>
      <c r="R248" s="147" t="str">
        <f t="shared" si="212"/>
        <v/>
      </c>
      <c r="S248" s="147" t="str">
        <f t="shared" si="212"/>
        <v/>
      </c>
      <c r="T248" s="147" t="str">
        <f t="shared" si="212"/>
        <v>GDCD-Lanh</v>
      </c>
      <c r="U248" s="147" t="str">
        <f t="shared" si="212"/>
        <v/>
      </c>
      <c r="V248" s="147" t="str">
        <f t="shared" si="212"/>
        <v/>
      </c>
      <c r="W248" s="144" t="str">
        <f t="shared" si="193"/>
        <v/>
      </c>
      <c r="X248" s="148" t="str">
        <f t="shared" si="194"/>
        <v/>
      </c>
    </row>
    <row r="249" spans="1:24" ht="18" customHeight="1" x14ac:dyDescent="0.35">
      <c r="A249" s="7" t="s">
        <v>92</v>
      </c>
      <c r="B249" s="147" t="str">
        <f t="shared" ref="B249:V249" si="214">IF(OR(B18="Sử-Hạnh(s)",B18="GDKT-PL-Thành",B18="Sử-Vấn",B18="Sử-Kiều",B18="Sử-Trối",B18="GDCD-Kiều",B18="GDCD-Trối",B18="GDCD-Lanh",B18="GDKT-PL-Trối",B18="GDKT-PL-Lanh",B18="GDKT-PL-Kiều",B18="GDĐP(Sử)-Vấn"),B18,"")</f>
        <v/>
      </c>
      <c r="C249" s="147" t="str">
        <f t="shared" si="214"/>
        <v/>
      </c>
      <c r="D249" s="147" t="str">
        <f t="shared" si="214"/>
        <v>Sử-Hạnh(s)</v>
      </c>
      <c r="E249" s="147" t="str">
        <f t="shared" si="214"/>
        <v>GDKT-PL-Trối</v>
      </c>
      <c r="F249" s="147" t="str">
        <f t="shared" si="214"/>
        <v/>
      </c>
      <c r="G249" s="147" t="str">
        <f t="shared" si="214"/>
        <v/>
      </c>
      <c r="H249" s="147" t="str">
        <f t="shared" si="214"/>
        <v/>
      </c>
      <c r="I249" s="147" t="str">
        <f t="shared" si="214"/>
        <v/>
      </c>
      <c r="J249" s="147" t="str">
        <f t="shared" si="214"/>
        <v/>
      </c>
      <c r="K249" s="147" t="str">
        <f t="shared" si="214"/>
        <v>Sử-Vấn</v>
      </c>
      <c r="L249" s="147" t="str">
        <f t="shared" si="214"/>
        <v/>
      </c>
      <c r="M249" s="147" t="str">
        <f t="shared" si="214"/>
        <v>GDKT-PL-Thành</v>
      </c>
      <c r="N249" s="147" t="str">
        <f t="shared" si="214"/>
        <v/>
      </c>
      <c r="O249" s="147" t="str">
        <f t="shared" si="214"/>
        <v/>
      </c>
      <c r="P249" s="147" t="str">
        <f t="shared" si="214"/>
        <v/>
      </c>
      <c r="Q249" s="147" t="str">
        <f t="shared" ref="Q249" si="215">IF(OR(Q18="Sử-Hạnh(s)",Q18="GDKT-PL-Thành",Q18="Sử-Vấn",Q18="Sử-Kiều",Q18="Sử-Trối",Q18="GDCD-Kiều",Q18="GDCD-Trối",Q18="GDCD-Lanh",Q18="GDKT-PL-Trối",Q18="GDKT-PL-Lanh",Q18="GDKT-PL-Kiều",Q18="GDĐP(Sử)-Vấn"),Q18,"")</f>
        <v/>
      </c>
      <c r="R249" s="147" t="str">
        <f t="shared" si="214"/>
        <v/>
      </c>
      <c r="S249" s="147" t="str">
        <f t="shared" si="214"/>
        <v/>
      </c>
      <c r="T249" s="147" t="str">
        <f t="shared" si="214"/>
        <v>GDCD-Lanh</v>
      </c>
      <c r="U249" s="147" t="str">
        <f t="shared" si="214"/>
        <v/>
      </c>
      <c r="V249" s="147" t="str">
        <f t="shared" si="214"/>
        <v/>
      </c>
      <c r="W249" s="144" t="str">
        <f t="shared" si="193"/>
        <v/>
      </c>
      <c r="X249" s="148">
        <f t="shared" si="194"/>
        <v>1</v>
      </c>
    </row>
    <row r="250" spans="1:24" ht="18" customHeight="1" x14ac:dyDescent="0.35">
      <c r="A250" s="146">
        <v>4</v>
      </c>
      <c r="B250" s="147" t="str">
        <f t="shared" ref="B250:V250" si="216">IF(OR(B19="Sử-Hạnh(s)",B19="GDKT-PL-Thành",B19="Sử-Vấn",B19="Sử-Kiều",B19="Sử-Trối",B19="GDCD-Kiều",B19="GDCD-Trối",B19="GDCD-Lanh",B19="GDKT-PL-Trối",B19="GDKT-PL-Lanh",B19="GDKT-PL-Kiều",B19="GDĐP(Sử)-Vấn"),B19,"")</f>
        <v/>
      </c>
      <c r="C250" s="147" t="str">
        <f t="shared" si="216"/>
        <v/>
      </c>
      <c r="D250" s="147" t="str">
        <f t="shared" si="216"/>
        <v/>
      </c>
      <c r="E250" s="147" t="str">
        <f t="shared" si="216"/>
        <v/>
      </c>
      <c r="F250" s="147" t="str">
        <f t="shared" si="216"/>
        <v/>
      </c>
      <c r="G250" s="147" t="str">
        <f t="shared" si="216"/>
        <v>Sử-Trối</v>
      </c>
      <c r="H250" s="147" t="str">
        <f t="shared" si="216"/>
        <v/>
      </c>
      <c r="I250" s="147" t="str">
        <f t="shared" si="216"/>
        <v/>
      </c>
      <c r="J250" s="147" t="str">
        <f t="shared" si="216"/>
        <v/>
      </c>
      <c r="K250" s="147" t="str">
        <f t="shared" si="216"/>
        <v>GDKT-PL-Thành</v>
      </c>
      <c r="L250" s="147" t="str">
        <f t="shared" si="216"/>
        <v/>
      </c>
      <c r="M250" s="147" t="str">
        <f t="shared" si="216"/>
        <v/>
      </c>
      <c r="N250" s="147" t="str">
        <f t="shared" si="216"/>
        <v/>
      </c>
      <c r="O250" s="147" t="str">
        <f t="shared" si="216"/>
        <v/>
      </c>
      <c r="P250" s="147" t="str">
        <f t="shared" si="216"/>
        <v/>
      </c>
      <c r="Q250" s="147" t="str">
        <f t="shared" ref="Q250" si="217">IF(OR(Q19="Sử-Hạnh(s)",Q19="GDKT-PL-Thành",Q19="Sử-Vấn",Q19="Sử-Kiều",Q19="Sử-Trối",Q19="GDCD-Kiều",Q19="GDCD-Trối",Q19="GDCD-Lanh",Q19="GDKT-PL-Trối",Q19="GDKT-PL-Lanh",Q19="GDKT-PL-Kiều",Q19="GDĐP(Sử)-Vấn"),Q19,"")</f>
        <v/>
      </c>
      <c r="R250" s="147" t="str">
        <f t="shared" si="216"/>
        <v/>
      </c>
      <c r="S250" s="147" t="str">
        <f t="shared" si="216"/>
        <v/>
      </c>
      <c r="T250" s="147" t="str">
        <f t="shared" si="216"/>
        <v>Sử-Vấn</v>
      </c>
      <c r="U250" s="147" t="str">
        <f t="shared" si="216"/>
        <v>GDCD-Lanh</v>
      </c>
      <c r="V250" s="147" t="str">
        <f t="shared" si="216"/>
        <v/>
      </c>
      <c r="W250" s="144" t="str">
        <f t="shared" si="193"/>
        <v/>
      </c>
      <c r="X250" s="148" t="str">
        <f t="shared" si="194"/>
        <v/>
      </c>
    </row>
    <row r="251" spans="1:24" ht="18" customHeight="1" x14ac:dyDescent="0.35">
      <c r="A251" s="149">
        <v>5</v>
      </c>
      <c r="B251" s="150" t="str">
        <f t="shared" ref="B251:V251" si="218">IF(OR(B20="Sử-Hạnh(s)",B20="GDKT-PL-Thành",B20="Sử-Vấn",B20="Sử-Kiều",B20="Sử-Trối",B20="GDCD-Kiều",B20="GDCD-Trối",B20="GDCD-Lanh",B20="GDKT-PL-Trối",B20="GDKT-PL-Lanh",B20="GDKT-PL-Kiều",B20="GDĐP(Sử)-Vấn"),B20,"")</f>
        <v>Sử-Hạnh(s)</v>
      </c>
      <c r="C251" s="150" t="str">
        <f t="shared" si="218"/>
        <v/>
      </c>
      <c r="D251" s="150" t="str">
        <f t="shared" si="218"/>
        <v/>
      </c>
      <c r="E251" s="150" t="str">
        <f t="shared" si="218"/>
        <v/>
      </c>
      <c r="F251" s="150" t="str">
        <f t="shared" si="218"/>
        <v/>
      </c>
      <c r="G251" s="150" t="str">
        <f t="shared" si="218"/>
        <v/>
      </c>
      <c r="H251" s="150" t="str">
        <f t="shared" si="218"/>
        <v>GDKT-PL-Thành</v>
      </c>
      <c r="I251" s="150" t="str">
        <f t="shared" si="218"/>
        <v/>
      </c>
      <c r="J251" s="150" t="str">
        <f t="shared" si="218"/>
        <v/>
      </c>
      <c r="K251" s="150" t="str">
        <f t="shared" si="218"/>
        <v/>
      </c>
      <c r="L251" s="150" t="str">
        <f t="shared" si="218"/>
        <v/>
      </c>
      <c r="M251" s="150" t="str">
        <f t="shared" si="218"/>
        <v/>
      </c>
      <c r="N251" s="150" t="str">
        <f t="shared" si="218"/>
        <v>GDKT-PL-Lanh</v>
      </c>
      <c r="O251" s="150" t="str">
        <f t="shared" si="218"/>
        <v/>
      </c>
      <c r="P251" s="150" t="str">
        <f t="shared" si="218"/>
        <v/>
      </c>
      <c r="Q251" s="150" t="str">
        <f t="shared" ref="Q251" si="219">IF(OR(Q20="Sử-Hạnh(s)",Q20="GDKT-PL-Thành",Q20="Sử-Vấn",Q20="Sử-Kiều",Q20="Sử-Trối",Q20="GDCD-Kiều",Q20="GDCD-Trối",Q20="GDCD-Lanh",Q20="GDKT-PL-Trối",Q20="GDKT-PL-Lanh",Q20="GDKT-PL-Kiều",Q20="GDĐP(Sử)-Vấn"),Q20,"")</f>
        <v/>
      </c>
      <c r="R251" s="150" t="str">
        <f t="shared" si="218"/>
        <v/>
      </c>
      <c r="S251" s="150" t="str">
        <f t="shared" si="218"/>
        <v/>
      </c>
      <c r="T251" s="150" t="str">
        <f t="shared" si="218"/>
        <v>Sử-Vấn</v>
      </c>
      <c r="U251" s="150" t="str">
        <f t="shared" si="218"/>
        <v/>
      </c>
      <c r="V251" s="150" t="str">
        <f t="shared" si="218"/>
        <v/>
      </c>
      <c r="W251" s="144" t="str">
        <f t="shared" si="193"/>
        <v/>
      </c>
      <c r="X251" s="151" t="str">
        <f t="shared" si="194"/>
        <v/>
      </c>
    </row>
    <row r="252" spans="1:24" ht="18" customHeight="1" x14ac:dyDescent="0.35">
      <c r="A252" s="142">
        <v>1</v>
      </c>
      <c r="B252" s="144" t="str">
        <f t="shared" ref="B252:V252" si="220">IF(OR(B21="Sử-Hạnh(s)",B21="GDKT-PL-Thành",B21="Sử-Vấn",B21="Sử-Kiều",B21="Sử-Trối",B21="GDCD-Kiều",B21="GDCD-Trối",B21="GDCD-Lanh",B21="GDKT-PL-Trối",B21="GDKT-PL-Lanh",B21="GDKT-PL-Kiều",B21="GDĐP(Sử)-Vấn"),B21,"")</f>
        <v/>
      </c>
      <c r="C252" s="144" t="str">
        <f t="shared" si="220"/>
        <v/>
      </c>
      <c r="D252" s="144" t="str">
        <f t="shared" si="220"/>
        <v>Sử-Hạnh(s)</v>
      </c>
      <c r="E252" s="144" t="str">
        <f t="shared" si="220"/>
        <v/>
      </c>
      <c r="F252" s="144" t="str">
        <f t="shared" si="220"/>
        <v/>
      </c>
      <c r="G252" s="144" t="str">
        <f t="shared" si="220"/>
        <v/>
      </c>
      <c r="H252" s="144" t="str">
        <f t="shared" si="220"/>
        <v/>
      </c>
      <c r="I252" s="144" t="str">
        <f t="shared" si="220"/>
        <v/>
      </c>
      <c r="J252" s="144" t="str">
        <f t="shared" si="220"/>
        <v/>
      </c>
      <c r="K252" s="144" t="str">
        <f t="shared" si="220"/>
        <v/>
      </c>
      <c r="L252" s="144" t="str">
        <f t="shared" si="220"/>
        <v/>
      </c>
      <c r="M252" s="144" t="str">
        <f t="shared" si="220"/>
        <v>Sử-Vấn</v>
      </c>
      <c r="N252" s="144" t="str">
        <f t="shared" si="220"/>
        <v/>
      </c>
      <c r="O252" s="144" t="str">
        <f t="shared" si="220"/>
        <v/>
      </c>
      <c r="P252" s="144" t="str">
        <f t="shared" si="220"/>
        <v/>
      </c>
      <c r="Q252" s="144" t="str">
        <f t="shared" ref="Q252" si="221">IF(OR(Q21="Sử-Hạnh(s)",Q21="GDKT-PL-Thành",Q21="Sử-Vấn",Q21="Sử-Kiều",Q21="Sử-Trối",Q21="GDCD-Kiều",Q21="GDCD-Trối",Q21="GDCD-Lanh",Q21="GDKT-PL-Trối",Q21="GDKT-PL-Lanh",Q21="GDKT-PL-Kiều",Q21="GDĐP(Sử)-Vấn"),Q21,"")</f>
        <v>Sử-Kiều</v>
      </c>
      <c r="R252" s="144" t="str">
        <f t="shared" si="220"/>
        <v/>
      </c>
      <c r="S252" s="144" t="str">
        <f t="shared" si="220"/>
        <v/>
      </c>
      <c r="T252" s="144" t="str">
        <f t="shared" si="220"/>
        <v/>
      </c>
      <c r="U252" s="144" t="str">
        <f t="shared" si="220"/>
        <v/>
      </c>
      <c r="V252" s="144" t="str">
        <f t="shared" si="220"/>
        <v/>
      </c>
      <c r="W252" s="144" t="str">
        <f t="shared" si="193"/>
        <v/>
      </c>
      <c r="X252" s="145">
        <f t="shared" si="194"/>
        <v>-1</v>
      </c>
    </row>
    <row r="253" spans="1:24" ht="18" customHeight="1" x14ac:dyDescent="0.35">
      <c r="A253" s="146">
        <v>2</v>
      </c>
      <c r="B253" s="147" t="str">
        <f t="shared" ref="B253:V253" si="222">IF(OR(B22="Sử-Hạnh(s)",B22="GDKT-PL-Thành",B22="Sử-Vấn",B22="Sử-Kiều",B22="Sử-Trối",B22="GDCD-Kiều",B22="GDCD-Trối",B22="GDCD-Lanh",B22="GDKT-PL-Trối",B22="GDKT-PL-Lanh",B22="GDKT-PL-Kiều",B22="GDĐP(Sử)-Vấn"),B22,"")</f>
        <v/>
      </c>
      <c r="C253" s="147" t="str">
        <f t="shared" si="222"/>
        <v/>
      </c>
      <c r="D253" s="147" t="str">
        <f t="shared" si="222"/>
        <v>Sử-Hạnh(s)</v>
      </c>
      <c r="E253" s="147" t="str">
        <f t="shared" si="222"/>
        <v/>
      </c>
      <c r="F253" s="147" t="str">
        <f t="shared" si="222"/>
        <v/>
      </c>
      <c r="G253" s="147" t="str">
        <f t="shared" si="222"/>
        <v/>
      </c>
      <c r="H253" s="147" t="str">
        <f t="shared" si="222"/>
        <v/>
      </c>
      <c r="I253" s="147" t="str">
        <f t="shared" si="222"/>
        <v/>
      </c>
      <c r="J253" s="147" t="str">
        <f t="shared" si="222"/>
        <v/>
      </c>
      <c r="K253" s="147" t="str">
        <f t="shared" si="222"/>
        <v/>
      </c>
      <c r="L253" s="147" t="str">
        <f t="shared" si="222"/>
        <v/>
      </c>
      <c r="M253" s="147" t="str">
        <f t="shared" si="222"/>
        <v>Sử-Vấn</v>
      </c>
      <c r="N253" s="147" t="str">
        <f t="shared" si="222"/>
        <v/>
      </c>
      <c r="O253" s="147" t="str">
        <f t="shared" si="222"/>
        <v/>
      </c>
      <c r="P253" s="147" t="str">
        <f t="shared" si="222"/>
        <v/>
      </c>
      <c r="Q253" s="147" t="str">
        <f t="shared" ref="Q253" si="223">IF(OR(Q22="Sử-Hạnh(s)",Q22="GDKT-PL-Thành",Q22="Sử-Vấn",Q22="Sử-Kiều",Q22="Sử-Trối",Q22="GDCD-Kiều",Q22="GDCD-Trối",Q22="GDCD-Lanh",Q22="GDKT-PL-Trối",Q22="GDKT-PL-Lanh",Q22="GDKT-PL-Kiều",Q22="GDĐP(Sử)-Vấn"),Q22,"")</f>
        <v>Sử-Kiều</v>
      </c>
      <c r="R253" s="147" t="str">
        <f t="shared" si="222"/>
        <v/>
      </c>
      <c r="S253" s="147" t="str">
        <f t="shared" si="222"/>
        <v/>
      </c>
      <c r="T253" s="147" t="str">
        <f t="shared" si="222"/>
        <v/>
      </c>
      <c r="U253" s="147" t="str">
        <f t="shared" si="222"/>
        <v/>
      </c>
      <c r="V253" s="147" t="str">
        <f t="shared" si="222"/>
        <v/>
      </c>
      <c r="W253" s="144" t="str">
        <f t="shared" si="193"/>
        <v/>
      </c>
      <c r="X253" s="148">
        <f t="shared" si="194"/>
        <v>-1</v>
      </c>
    </row>
    <row r="254" spans="1:24" ht="18" customHeight="1" x14ac:dyDescent="0.35">
      <c r="A254" s="7" t="s">
        <v>93</v>
      </c>
      <c r="B254" s="147" t="str">
        <f t="shared" ref="B254:V254" si="224">IF(OR(B23="Sử-Hạnh(s)",B23="GDKT-PL-Thành",B23="Sử-Vấn",B23="Sử-Kiều",B23="Sử-Trối",B23="GDCD-Kiều",B23="GDCD-Trối",B23="GDCD-Lanh",B23="GDKT-PL-Trối",B23="GDKT-PL-Lanh",B23="GDKT-PL-Kiều",B23="GDĐP(Sử)-Vấn"),B23,"")</f>
        <v/>
      </c>
      <c r="C254" s="147" t="str">
        <f t="shared" si="224"/>
        <v/>
      </c>
      <c r="D254" s="147" t="str">
        <f t="shared" si="224"/>
        <v/>
      </c>
      <c r="E254" s="147" t="str">
        <f t="shared" si="224"/>
        <v/>
      </c>
      <c r="F254" s="147" t="str">
        <f t="shared" si="224"/>
        <v/>
      </c>
      <c r="G254" s="147" t="str">
        <f t="shared" si="224"/>
        <v/>
      </c>
      <c r="H254" s="147" t="str">
        <f t="shared" si="224"/>
        <v/>
      </c>
      <c r="I254" s="147" t="str">
        <f t="shared" si="224"/>
        <v/>
      </c>
      <c r="J254" s="147" t="str">
        <f t="shared" si="224"/>
        <v/>
      </c>
      <c r="K254" s="147" t="str">
        <f t="shared" si="224"/>
        <v/>
      </c>
      <c r="L254" s="147" t="str">
        <f t="shared" si="224"/>
        <v/>
      </c>
      <c r="M254" s="147" t="str">
        <f t="shared" si="224"/>
        <v/>
      </c>
      <c r="N254" s="147" t="str">
        <f t="shared" si="224"/>
        <v/>
      </c>
      <c r="O254" s="147" t="str">
        <f t="shared" si="224"/>
        <v>Sử-Hạnh(s)</v>
      </c>
      <c r="P254" s="147" t="str">
        <f t="shared" si="224"/>
        <v/>
      </c>
      <c r="Q254" s="147" t="str">
        <f t="shared" ref="Q254" si="225">IF(OR(Q23="Sử-Hạnh(s)",Q23="GDKT-PL-Thành",Q23="Sử-Vấn",Q23="Sử-Kiều",Q23="Sử-Trối",Q23="GDCD-Kiều",Q23="GDCD-Trối",Q23="GDCD-Lanh",Q23="GDKT-PL-Trối",Q23="GDKT-PL-Lanh",Q23="GDKT-PL-Kiều",Q23="GDĐP(Sử)-Vấn"),Q23,"")</f>
        <v/>
      </c>
      <c r="R254" s="147" t="str">
        <f t="shared" si="224"/>
        <v/>
      </c>
      <c r="S254" s="147" t="str">
        <f t="shared" si="224"/>
        <v>GDCD-Lanh</v>
      </c>
      <c r="T254" s="147" t="str">
        <f t="shared" si="224"/>
        <v/>
      </c>
      <c r="U254" s="147" t="str">
        <f t="shared" si="224"/>
        <v/>
      </c>
      <c r="V254" s="147" t="str">
        <f t="shared" si="224"/>
        <v>Sử-Vấn</v>
      </c>
      <c r="W254" s="144" t="str">
        <f t="shared" si="193"/>
        <v/>
      </c>
      <c r="X254" s="148">
        <f t="shared" si="194"/>
        <v>-1</v>
      </c>
    </row>
    <row r="255" spans="1:24" ht="18" customHeight="1" x14ac:dyDescent="0.35">
      <c r="A255" s="146">
        <v>4</v>
      </c>
      <c r="B255" s="147" t="str">
        <f>IF(OR(B24="Sử-Hạnh(s)",B24="GDKT-PL-Thành",B24="Sử-Vấn",B24="Sử-Kiều",B24="Sử-Trối",B24="GDCD-Kiều",B24="GDCD-Trối",B24="GDCD-Lanh",B24="GDKT-PL-Trối",B24="GDKT-PL-Lanh",B24="GDKT-PL-Kiều",B24="GDĐP(Sử)-Vấn"),B24,"")</f>
        <v/>
      </c>
      <c r="C255" s="147" t="str">
        <f t="shared" ref="C255:V255" si="226">IF(OR(C24="Sử-Hạnh(s)",C24="GDKT-PL-Thành",C24="Sử-Vấn",C24="Sử-Kiều",C24="Sử-Trối",C24="GDCD-Kiều",C24="GDCD-Trối",C24="GDCD-Lanh",C24="GDKT-PL-Trối",C24="GDKT-PL-Lanh",C24="GDKT-PL-Kiều",C24="GDĐP(Sử)-Vấn"),C24,"")</f>
        <v>Sử-Hạnh(s)</v>
      </c>
      <c r="D255" s="147" t="str">
        <f t="shared" si="226"/>
        <v/>
      </c>
      <c r="E255" s="147" t="str">
        <f t="shared" si="226"/>
        <v/>
      </c>
      <c r="F255" s="147" t="str">
        <f t="shared" si="226"/>
        <v/>
      </c>
      <c r="G255" s="147" t="str">
        <f t="shared" si="226"/>
        <v/>
      </c>
      <c r="H255" s="147" t="str">
        <f t="shared" si="226"/>
        <v/>
      </c>
      <c r="I255" s="147" t="str">
        <f t="shared" si="226"/>
        <v/>
      </c>
      <c r="J255" s="147" t="str">
        <f t="shared" si="226"/>
        <v/>
      </c>
      <c r="K255" s="147" t="str">
        <f t="shared" si="226"/>
        <v/>
      </c>
      <c r="L255" s="147" t="str">
        <f t="shared" si="226"/>
        <v/>
      </c>
      <c r="M255" s="147" t="str">
        <f t="shared" si="226"/>
        <v/>
      </c>
      <c r="N255" s="147" t="str">
        <f t="shared" si="226"/>
        <v/>
      </c>
      <c r="O255" s="147" t="str">
        <f t="shared" si="226"/>
        <v/>
      </c>
      <c r="P255" s="147" t="str">
        <f t="shared" si="226"/>
        <v/>
      </c>
      <c r="Q255" s="147" t="str">
        <f t="shared" ref="Q255" si="227">IF(OR(Q24="Sử-Hạnh(s)",Q24="GDKT-PL-Thành",Q24="Sử-Vấn",Q24="Sử-Kiều",Q24="Sử-Trối",Q24="GDCD-Kiều",Q24="GDCD-Trối",Q24="GDCD-Lanh",Q24="GDKT-PL-Trối",Q24="GDKT-PL-Lanh",Q24="GDKT-PL-Kiều",Q24="GDĐP(Sử)-Vấn"),Q24,"")</f>
        <v/>
      </c>
      <c r="R255" s="147" t="str">
        <f t="shared" si="226"/>
        <v>GDCD-Lanh</v>
      </c>
      <c r="S255" s="147" t="str">
        <f t="shared" si="226"/>
        <v/>
      </c>
      <c r="T255" s="147" t="str">
        <f t="shared" si="226"/>
        <v/>
      </c>
      <c r="U255" s="147" t="str">
        <f t="shared" si="226"/>
        <v>Sử-Kiều</v>
      </c>
      <c r="V255" s="147" t="str">
        <f t="shared" si="226"/>
        <v>Sử-Vấn</v>
      </c>
      <c r="W255" s="144" t="str">
        <f t="shared" si="193"/>
        <v/>
      </c>
      <c r="X255" s="148" t="str">
        <f t="shared" si="194"/>
        <v/>
      </c>
    </row>
    <row r="256" spans="1:24" ht="18" customHeight="1" x14ac:dyDescent="0.35">
      <c r="A256" s="149">
        <v>5</v>
      </c>
      <c r="B256" s="150" t="str">
        <f t="shared" ref="B256:V256" si="228">IF(OR(B25="Sử-Hạnh(s)",B25="GDKT-PL-Thành",B25="Sử-Vấn",B25="Sử-Kiều",B25="Sử-Trối",B25="GDCD-Kiều",B25="GDCD-Trối",B25="GDCD-Lanh",B25="GDKT-PL-Trối",B25="GDKT-PL-Lanh",B25="GDKT-PL-Kiều",B25="GDĐP(Sử)-Vấn"),B25,"")</f>
        <v/>
      </c>
      <c r="C256" s="150" t="str">
        <f t="shared" si="228"/>
        <v/>
      </c>
      <c r="D256" s="150" t="str">
        <f t="shared" si="228"/>
        <v/>
      </c>
      <c r="E256" s="150" t="str">
        <f t="shared" si="228"/>
        <v/>
      </c>
      <c r="F256" s="150" t="str">
        <f t="shared" si="228"/>
        <v/>
      </c>
      <c r="G256" s="150" t="str">
        <f t="shared" si="228"/>
        <v/>
      </c>
      <c r="H256" s="150" t="str">
        <f t="shared" si="228"/>
        <v/>
      </c>
      <c r="I256" s="150" t="str">
        <f t="shared" si="228"/>
        <v/>
      </c>
      <c r="J256" s="150" t="str">
        <f t="shared" si="228"/>
        <v/>
      </c>
      <c r="K256" s="150" t="str">
        <f t="shared" si="228"/>
        <v/>
      </c>
      <c r="L256" s="150" t="str">
        <f t="shared" si="228"/>
        <v>Sử-Vấn</v>
      </c>
      <c r="M256" s="150" t="str">
        <f t="shared" si="228"/>
        <v/>
      </c>
      <c r="N256" s="150" t="str">
        <f t="shared" si="228"/>
        <v>Sử-Hạnh(s)</v>
      </c>
      <c r="O256" s="150" t="str">
        <f t="shared" si="228"/>
        <v/>
      </c>
      <c r="P256" s="150" t="str">
        <f t="shared" si="228"/>
        <v/>
      </c>
      <c r="Q256" s="150" t="str">
        <f t="shared" ref="Q256" si="229">IF(OR(Q25="Sử-Hạnh(s)",Q25="GDKT-PL-Thành",Q25="Sử-Vấn",Q25="Sử-Kiều",Q25="Sử-Trối",Q25="GDCD-Kiều",Q25="GDCD-Trối",Q25="GDCD-Lanh",Q25="GDKT-PL-Trối",Q25="GDKT-PL-Lanh",Q25="GDKT-PL-Kiều",Q25="GDĐP(Sử)-Vấn"),Q25,"")</f>
        <v/>
      </c>
      <c r="R256" s="150" t="str">
        <f t="shared" si="228"/>
        <v>GDCD-Lanh</v>
      </c>
      <c r="S256" s="150" t="str">
        <f t="shared" si="228"/>
        <v/>
      </c>
      <c r="T256" s="150" t="str">
        <f t="shared" si="228"/>
        <v/>
      </c>
      <c r="U256" s="150" t="str">
        <f t="shared" si="228"/>
        <v>Sử-Kiều</v>
      </c>
      <c r="V256" s="150" t="str">
        <f t="shared" si="228"/>
        <v/>
      </c>
      <c r="W256" s="144" t="str">
        <f t="shared" si="193"/>
        <v/>
      </c>
      <c r="X256" s="151" t="str">
        <f t="shared" si="194"/>
        <v/>
      </c>
    </row>
    <row r="257" spans="1:24" ht="18" customHeight="1" x14ac:dyDescent="0.35">
      <c r="A257" s="142">
        <v>1</v>
      </c>
      <c r="B257" s="144" t="str">
        <f t="shared" ref="B257:V257" si="230">IF(OR(B26="Sử-Hạnh(s)",B26="GDKT-PL-Thành",B26="Sử-Vấn",B26="Sử-Kiều",B26="Sử-Trối",B26="GDCD-Kiều",B26="GDCD-Trối",B26="GDCD-Lanh",B26="GDKT-PL-Trối",B26="GDKT-PL-Lanh",B26="GDKT-PL-Kiều",B26="GDĐP(Sử)-Vấn"),B26,"")</f>
        <v>Sử-Hạnh(s)</v>
      </c>
      <c r="C257" s="144" t="str">
        <f t="shared" si="230"/>
        <v/>
      </c>
      <c r="D257" s="144" t="str">
        <f t="shared" si="230"/>
        <v/>
      </c>
      <c r="E257" s="144" t="str">
        <f t="shared" si="230"/>
        <v/>
      </c>
      <c r="F257" s="144" t="str">
        <f t="shared" si="230"/>
        <v/>
      </c>
      <c r="G257" s="144" t="str">
        <f t="shared" si="230"/>
        <v/>
      </c>
      <c r="H257" s="144" t="str">
        <f t="shared" si="230"/>
        <v/>
      </c>
      <c r="I257" s="144" t="str">
        <f t="shared" si="230"/>
        <v/>
      </c>
      <c r="J257" s="144" t="str">
        <f t="shared" si="230"/>
        <v/>
      </c>
      <c r="K257" s="144" t="str">
        <f t="shared" si="230"/>
        <v>GDKT-PL-Thành</v>
      </c>
      <c r="L257" s="144" t="str">
        <f t="shared" si="230"/>
        <v>Sử-Vấn</v>
      </c>
      <c r="M257" s="144" t="str">
        <f t="shared" si="230"/>
        <v/>
      </c>
      <c r="N257" s="144" t="str">
        <f t="shared" si="230"/>
        <v/>
      </c>
      <c r="O257" s="144" t="str">
        <f t="shared" si="230"/>
        <v/>
      </c>
      <c r="P257" s="144" t="str">
        <f t="shared" si="230"/>
        <v/>
      </c>
      <c r="Q257" s="144" t="str">
        <f t="shared" ref="Q257" si="231">IF(OR(Q26="Sử-Hạnh(s)",Q26="GDKT-PL-Thành",Q26="Sử-Vấn",Q26="Sử-Kiều",Q26="Sử-Trối",Q26="GDCD-Kiều",Q26="GDCD-Trối",Q26="GDCD-Lanh",Q26="GDKT-PL-Trối",Q26="GDKT-PL-Lanh",Q26="GDKT-PL-Kiều",Q26="GDĐP(Sử)-Vấn"),Q26,"")</f>
        <v>Sử-Kiều</v>
      </c>
      <c r="R257" s="144" t="str">
        <f t="shared" si="230"/>
        <v/>
      </c>
      <c r="S257" s="144" t="str">
        <f t="shared" si="230"/>
        <v/>
      </c>
      <c r="T257" s="144" t="str">
        <f t="shared" si="230"/>
        <v/>
      </c>
      <c r="U257" s="144" t="str">
        <f t="shared" si="230"/>
        <v/>
      </c>
      <c r="V257" s="144" t="str">
        <f t="shared" si="230"/>
        <v/>
      </c>
      <c r="W257" s="144" t="str">
        <f t="shared" si="193"/>
        <v/>
      </c>
      <c r="X257" s="145" t="str">
        <f t="shared" si="194"/>
        <v/>
      </c>
    </row>
    <row r="258" spans="1:24" ht="18" customHeight="1" x14ac:dyDescent="0.35">
      <c r="A258" s="146">
        <v>2</v>
      </c>
      <c r="B258" s="147" t="str">
        <f t="shared" ref="B258:V258" si="232">IF(OR(B27="Sử-Hạnh(s)",B27="GDKT-PL-Thành",B27="Sử-Vấn",B27="Sử-Kiều",B27="Sử-Trối",B27="GDCD-Kiều",B27="GDCD-Trối",B27="GDCD-Lanh",B27="GDKT-PL-Trối",B27="GDKT-PL-Lanh",B27="GDKT-PL-Kiều",B27="GDĐP(Sử)-Vấn"),B27,"")</f>
        <v/>
      </c>
      <c r="C258" s="147" t="str">
        <f t="shared" si="232"/>
        <v/>
      </c>
      <c r="D258" s="147" t="str">
        <f t="shared" si="232"/>
        <v/>
      </c>
      <c r="E258" s="147" t="str">
        <f t="shared" si="232"/>
        <v/>
      </c>
      <c r="F258" s="147" t="str">
        <f t="shared" si="232"/>
        <v>Sử-Hạnh(s)</v>
      </c>
      <c r="G258" s="147" t="str">
        <f t="shared" si="232"/>
        <v/>
      </c>
      <c r="H258" s="147" t="str">
        <f t="shared" si="232"/>
        <v/>
      </c>
      <c r="I258" s="147" t="str">
        <f t="shared" si="232"/>
        <v/>
      </c>
      <c r="J258" s="147" t="str">
        <f t="shared" si="232"/>
        <v/>
      </c>
      <c r="K258" s="147" t="str">
        <f t="shared" si="232"/>
        <v/>
      </c>
      <c r="L258" s="147" t="str">
        <f t="shared" si="232"/>
        <v>Sử-Vấn</v>
      </c>
      <c r="M258" s="147" t="str">
        <f t="shared" si="232"/>
        <v>GDKT-PL-Thành</v>
      </c>
      <c r="N258" s="147" t="str">
        <f t="shared" si="232"/>
        <v>GDKT-PL-Lanh</v>
      </c>
      <c r="O258" s="147" t="str">
        <f t="shared" si="232"/>
        <v/>
      </c>
      <c r="P258" s="147" t="str">
        <f t="shared" si="232"/>
        <v/>
      </c>
      <c r="Q258" s="147" t="str">
        <f t="shared" ref="Q258" si="233">IF(OR(Q27="Sử-Hạnh(s)",Q27="GDKT-PL-Thành",Q27="Sử-Vấn",Q27="Sử-Kiều",Q27="Sử-Trối",Q27="GDCD-Kiều",Q27="GDCD-Trối",Q27="GDCD-Lanh",Q27="GDKT-PL-Trối",Q27="GDKT-PL-Lanh",Q27="GDKT-PL-Kiều",Q27="GDĐP(Sử)-Vấn"),Q27,"")</f>
        <v>Sử-Kiều</v>
      </c>
      <c r="R258" s="147" t="str">
        <f t="shared" si="232"/>
        <v/>
      </c>
      <c r="S258" s="147" t="str">
        <f t="shared" si="232"/>
        <v/>
      </c>
      <c r="T258" s="147" t="str">
        <f t="shared" si="232"/>
        <v/>
      </c>
      <c r="U258" s="147" t="str">
        <f t="shared" si="232"/>
        <v/>
      </c>
      <c r="V258" s="147" t="str">
        <f t="shared" si="232"/>
        <v/>
      </c>
      <c r="W258" s="144" t="str">
        <f t="shared" si="193"/>
        <v/>
      </c>
      <c r="X258" s="148">
        <f t="shared" si="194"/>
        <v>1</v>
      </c>
    </row>
    <row r="259" spans="1:24" ht="18" customHeight="1" x14ac:dyDescent="0.35">
      <c r="A259" s="152" t="s">
        <v>86</v>
      </c>
      <c r="B259" s="147" t="str">
        <f t="shared" ref="B259:V259" si="234">IF(OR(B28="Sử-Hạnh(s)",B28="GDKT-PL-Thành",B28="Sử-Vấn",B28="Sử-Kiều",B28="Sử-Trối",B28="GDCD-Kiều",B28="GDCD-Trối",B28="GDCD-Lanh",B28="GDKT-PL-Trối",B28="GDKT-PL-Lanh",B28="GDKT-PL-Kiều",B28="GDĐP(Sử)-Vấn"),B28,"")</f>
        <v/>
      </c>
      <c r="C259" s="147" t="str">
        <f t="shared" si="234"/>
        <v/>
      </c>
      <c r="D259" s="147" t="str">
        <f t="shared" si="234"/>
        <v/>
      </c>
      <c r="E259" s="147" t="str">
        <f t="shared" si="234"/>
        <v/>
      </c>
      <c r="F259" s="147" t="str">
        <f t="shared" si="234"/>
        <v/>
      </c>
      <c r="G259" s="147" t="str">
        <f t="shared" si="234"/>
        <v/>
      </c>
      <c r="H259" s="147" t="str">
        <f t="shared" si="234"/>
        <v/>
      </c>
      <c r="I259" s="147" t="str">
        <f t="shared" si="234"/>
        <v/>
      </c>
      <c r="J259" s="147" t="str">
        <f t="shared" si="234"/>
        <v/>
      </c>
      <c r="K259" s="147" t="str">
        <f t="shared" si="234"/>
        <v/>
      </c>
      <c r="L259" s="147" t="str">
        <f t="shared" si="234"/>
        <v>GDKT-PL-Thành</v>
      </c>
      <c r="M259" s="147" t="str">
        <f t="shared" si="234"/>
        <v/>
      </c>
      <c r="N259" s="147" t="str">
        <f t="shared" si="234"/>
        <v>Sử-Hạnh(s)</v>
      </c>
      <c r="O259" s="147" t="str">
        <f t="shared" si="234"/>
        <v/>
      </c>
      <c r="P259" s="147" t="str">
        <f t="shared" si="234"/>
        <v/>
      </c>
      <c r="Q259" s="147" t="str">
        <f t="shared" ref="Q259" si="235">IF(OR(Q28="Sử-Hạnh(s)",Q28="GDKT-PL-Thành",Q28="Sử-Vấn",Q28="Sử-Kiều",Q28="Sử-Trối",Q28="GDCD-Kiều",Q28="GDCD-Trối",Q28="GDCD-Lanh",Q28="GDKT-PL-Trối",Q28="GDKT-PL-Lanh",Q28="GDKT-PL-Kiều",Q28="GDĐP(Sử)-Vấn"),Q28,"")</f>
        <v>GDCD-Lanh</v>
      </c>
      <c r="R259" s="147" t="str">
        <f t="shared" si="234"/>
        <v/>
      </c>
      <c r="S259" s="147" t="str">
        <f t="shared" si="234"/>
        <v/>
      </c>
      <c r="T259" s="147" t="str">
        <f t="shared" si="234"/>
        <v>Sử-Vấn</v>
      </c>
      <c r="U259" s="147" t="str">
        <f t="shared" si="234"/>
        <v>Sử-Kiều</v>
      </c>
      <c r="V259" s="147" t="str">
        <f t="shared" si="234"/>
        <v/>
      </c>
      <c r="W259" s="144" t="str">
        <f t="shared" si="193"/>
        <v/>
      </c>
      <c r="X259" s="148">
        <f t="shared" si="194"/>
        <v>1</v>
      </c>
    </row>
    <row r="260" spans="1:24" ht="18" customHeight="1" x14ac:dyDescent="0.35">
      <c r="A260" s="146">
        <v>4</v>
      </c>
      <c r="B260" s="147" t="str">
        <f t="shared" ref="B260:V260" si="236">IF(OR(B29="Sử-Hạnh(s)",B29="GDKT-PL-Thành",B29="Sử-Vấn",B29="Sử-Kiều",B29="Sử-Trối",B29="GDCD-Kiều",B29="GDCD-Trối",B29="GDCD-Lanh",B29="GDKT-PL-Trối",B29="GDKT-PL-Lanh",B29="GDKT-PL-Kiều",B29="GDĐP(Sử)-Vấn"),B29,"")</f>
        <v/>
      </c>
      <c r="C260" s="147" t="str">
        <f t="shared" si="236"/>
        <v/>
      </c>
      <c r="D260" s="147" t="str">
        <f t="shared" si="236"/>
        <v/>
      </c>
      <c r="E260" s="147" t="str">
        <f t="shared" si="236"/>
        <v>Sử-Hạnh(s)</v>
      </c>
      <c r="F260" s="147" t="str">
        <f t="shared" si="236"/>
        <v/>
      </c>
      <c r="G260" s="147" t="str">
        <f t="shared" si="236"/>
        <v/>
      </c>
      <c r="H260" s="147" t="str">
        <f t="shared" si="236"/>
        <v/>
      </c>
      <c r="I260" s="147" t="str">
        <f t="shared" si="236"/>
        <v>Sử-Vấn</v>
      </c>
      <c r="J260" s="147" t="str">
        <f t="shared" si="236"/>
        <v/>
      </c>
      <c r="K260" s="147" t="str">
        <f t="shared" si="236"/>
        <v/>
      </c>
      <c r="L260" s="147" t="str">
        <f t="shared" si="236"/>
        <v/>
      </c>
      <c r="M260" s="147" t="str">
        <f t="shared" si="236"/>
        <v/>
      </c>
      <c r="N260" s="147" t="str">
        <f t="shared" si="236"/>
        <v/>
      </c>
      <c r="O260" s="147" t="str">
        <f t="shared" si="236"/>
        <v>GDKT-PL-Thành</v>
      </c>
      <c r="P260" s="147" t="str">
        <f t="shared" si="236"/>
        <v/>
      </c>
      <c r="Q260" s="147" t="str">
        <f t="shared" ref="Q260" si="237">IF(OR(Q29="Sử-Hạnh(s)",Q29="GDKT-PL-Thành",Q29="Sử-Vấn",Q29="Sử-Kiều",Q29="Sử-Trối",Q29="GDCD-Kiều",Q29="GDCD-Trối",Q29="GDCD-Lanh",Q29="GDKT-PL-Trối",Q29="GDKT-PL-Lanh",Q29="GDKT-PL-Kiều",Q29="GDĐP(Sử)-Vấn"),Q29,"")</f>
        <v>GDCD-Lanh</v>
      </c>
      <c r="R260" s="147" t="str">
        <f t="shared" si="236"/>
        <v>Sử-Kiều</v>
      </c>
      <c r="S260" s="147" t="str">
        <f t="shared" si="236"/>
        <v/>
      </c>
      <c r="T260" s="147" t="str">
        <f t="shared" si="236"/>
        <v/>
      </c>
      <c r="U260" s="147" t="str">
        <f t="shared" si="236"/>
        <v/>
      </c>
      <c r="V260" s="147" t="str">
        <f t="shared" si="236"/>
        <v/>
      </c>
      <c r="W260" s="144" t="str">
        <f t="shared" si="193"/>
        <v/>
      </c>
      <c r="X260" s="148">
        <f t="shared" si="194"/>
        <v>1</v>
      </c>
    </row>
    <row r="261" spans="1:24" ht="18" customHeight="1" x14ac:dyDescent="0.35">
      <c r="A261" s="146">
        <v>5</v>
      </c>
      <c r="B261" s="150" t="str">
        <f t="shared" ref="B261:V261" si="238">IF(OR(B30="Sử-Hạnh(s)",B30="GDKT-PL-Thành",B30="Sử-Vấn",B30="Sử-Kiều",B30="Sử-Trối",B30="GDCD-Kiều",B30="GDCD-Trối",B30="GDCD-Lanh",B30="GDKT-PL-Trối",B30="GDKT-PL-Lanh",B30="GDKT-PL-Kiều",B30="GDĐP(Sử)-Vấn"),B30,"")</f>
        <v/>
      </c>
      <c r="C261" s="150" t="str">
        <f t="shared" si="238"/>
        <v/>
      </c>
      <c r="D261" s="150" t="str">
        <f t="shared" si="238"/>
        <v/>
      </c>
      <c r="E261" s="150" t="str">
        <f t="shared" si="238"/>
        <v/>
      </c>
      <c r="F261" s="150" t="str">
        <f t="shared" si="238"/>
        <v/>
      </c>
      <c r="G261" s="150" t="str">
        <f t="shared" si="238"/>
        <v>GDKT-PL-Thành</v>
      </c>
      <c r="H261" s="150" t="str">
        <f t="shared" si="238"/>
        <v>Sử-Hạnh(s)</v>
      </c>
      <c r="I261" s="150" t="str">
        <f t="shared" si="238"/>
        <v/>
      </c>
      <c r="J261" s="150" t="str">
        <f t="shared" si="238"/>
        <v/>
      </c>
      <c r="K261" s="150" t="str">
        <f t="shared" si="238"/>
        <v/>
      </c>
      <c r="L261" s="150" t="str">
        <f t="shared" si="238"/>
        <v/>
      </c>
      <c r="M261" s="150" t="str">
        <f t="shared" si="238"/>
        <v/>
      </c>
      <c r="N261" s="150" t="str">
        <f t="shared" si="238"/>
        <v/>
      </c>
      <c r="O261" s="150" t="str">
        <f t="shared" si="238"/>
        <v/>
      </c>
      <c r="P261" s="150" t="str">
        <f t="shared" si="238"/>
        <v/>
      </c>
      <c r="Q261" s="150" t="str">
        <f t="shared" ref="Q261" si="239">IF(OR(Q30="Sử-Hạnh(s)",Q30="GDKT-PL-Thành",Q30="Sử-Vấn",Q30="Sử-Kiều",Q30="Sử-Trối",Q30="GDCD-Kiều",Q30="GDCD-Trối",Q30="GDCD-Lanh",Q30="GDKT-PL-Trối",Q30="GDKT-PL-Lanh",Q30="GDKT-PL-Kiều",Q30="GDĐP(Sử)-Vấn"),Q30,"")</f>
        <v/>
      </c>
      <c r="R261" s="150" t="str">
        <f t="shared" si="238"/>
        <v>Sử-Kiều</v>
      </c>
      <c r="S261" s="150" t="str">
        <f t="shared" si="238"/>
        <v>Sử-Vấn</v>
      </c>
      <c r="T261" s="150" t="str">
        <f t="shared" si="238"/>
        <v/>
      </c>
      <c r="U261" s="150" t="str">
        <f t="shared" si="238"/>
        <v/>
      </c>
      <c r="V261" s="150" t="str">
        <f t="shared" si="238"/>
        <v>GDCD-Lanh</v>
      </c>
      <c r="W261" s="144" t="str">
        <f t="shared" si="193"/>
        <v/>
      </c>
      <c r="X261" s="151">
        <f t="shared" si="194"/>
        <v>1</v>
      </c>
    </row>
    <row r="262" spans="1:24" ht="18" customHeight="1" x14ac:dyDescent="0.35">
      <c r="A262" s="159" t="s">
        <v>96</v>
      </c>
      <c r="B262" s="144" t="str">
        <f t="shared" ref="B262:V262" si="240">IF(OR(B31="Sử-Hạnh(s)",B31="GDKT-PL-Thành",B31="Sử-Vấn",B31="Sử-Kiều",B31="Sử-Trối",B31="GDCD-Kiều",B31="GDCD-Trối",B31="GDCD-Lanh",B31="GDKT-PL-Trối",B31="GDKT-PL-Lanh",B31="GDKT-PL-Kiều",B31="GDĐP(Sử)-Vấn"),B31,"")</f>
        <v/>
      </c>
      <c r="C262" s="144" t="str">
        <f t="shared" si="240"/>
        <v/>
      </c>
      <c r="D262" s="144" t="str">
        <f t="shared" si="240"/>
        <v/>
      </c>
      <c r="E262" s="144" t="str">
        <f t="shared" si="240"/>
        <v>Sử-Hạnh(s)</v>
      </c>
      <c r="F262" s="144" t="str">
        <f t="shared" si="240"/>
        <v/>
      </c>
      <c r="G262" s="144" t="str">
        <f t="shared" si="240"/>
        <v/>
      </c>
      <c r="H262" s="144" t="str">
        <f t="shared" si="240"/>
        <v/>
      </c>
      <c r="I262" s="144" t="str">
        <f t="shared" si="240"/>
        <v/>
      </c>
      <c r="J262" s="144" t="str">
        <f t="shared" si="240"/>
        <v/>
      </c>
      <c r="K262" s="144" t="str">
        <f t="shared" si="240"/>
        <v/>
      </c>
      <c r="L262" s="144" t="str">
        <f t="shared" si="240"/>
        <v/>
      </c>
      <c r="M262" s="144" t="str">
        <f t="shared" si="240"/>
        <v/>
      </c>
      <c r="N262" s="144" t="str">
        <f t="shared" si="240"/>
        <v/>
      </c>
      <c r="O262" s="144" t="str">
        <f t="shared" si="240"/>
        <v/>
      </c>
      <c r="P262" s="144" t="str">
        <f t="shared" si="240"/>
        <v/>
      </c>
      <c r="Q262" s="144" t="str">
        <f t="shared" ref="Q262" si="241">IF(OR(Q31="Sử-Hạnh(s)",Q31="GDKT-PL-Thành",Q31="Sử-Vấn",Q31="Sử-Kiều",Q31="Sử-Trối",Q31="GDCD-Kiều",Q31="GDCD-Trối",Q31="GDCD-Lanh",Q31="GDKT-PL-Trối",Q31="GDKT-PL-Lanh",Q31="GDKT-PL-Kiều",Q31="GDĐP(Sử)-Vấn"),Q31,"")</f>
        <v/>
      </c>
      <c r="R262" s="144" t="str">
        <f t="shared" si="240"/>
        <v/>
      </c>
      <c r="S262" s="144" t="str">
        <f t="shared" si="240"/>
        <v/>
      </c>
      <c r="T262" s="144" t="str">
        <f t="shared" si="240"/>
        <v/>
      </c>
      <c r="U262" s="144" t="str">
        <f t="shared" si="240"/>
        <v/>
      </c>
      <c r="V262" s="144" t="str">
        <f t="shared" si="240"/>
        <v>Sử-Vấn</v>
      </c>
      <c r="W262" s="144" t="str">
        <f t="shared" si="193"/>
        <v/>
      </c>
      <c r="X262" s="145">
        <f t="shared" si="194"/>
        <v>-2</v>
      </c>
    </row>
    <row r="263" spans="1:24" ht="18" customHeight="1" x14ac:dyDescent="0.35">
      <c r="A263" s="155">
        <v>2</v>
      </c>
      <c r="B263" s="147" t="str">
        <f t="shared" ref="B263:V263" si="242">IF(OR(B32="Sử-Hạnh(s)",B32="GDKT-PL-Thành",B32="Sử-Vấn",B32="Sử-Kiều",B32="Sử-Trối",B32="GDCD-Kiều",B32="GDCD-Trối",B32="GDCD-Lanh",B32="GDKT-PL-Trối",B32="GDKT-PL-Lanh",B32="GDKT-PL-Kiều",B32="GDĐP(Sử)-Vấn"),B32,"")</f>
        <v/>
      </c>
      <c r="C263" s="147" t="str">
        <f t="shared" si="242"/>
        <v/>
      </c>
      <c r="D263" s="147" t="str">
        <f t="shared" si="242"/>
        <v/>
      </c>
      <c r="E263" s="147" t="str">
        <f t="shared" si="242"/>
        <v>Sử-Hạnh(s)</v>
      </c>
      <c r="F263" s="147" t="str">
        <f t="shared" si="242"/>
        <v/>
      </c>
      <c r="G263" s="147" t="str">
        <f t="shared" si="242"/>
        <v/>
      </c>
      <c r="H263" s="147" t="str">
        <f t="shared" si="242"/>
        <v/>
      </c>
      <c r="I263" s="147" t="str">
        <f t="shared" si="242"/>
        <v/>
      </c>
      <c r="J263" s="147" t="str">
        <f t="shared" si="242"/>
        <v>GDKT-PL-Kiều</v>
      </c>
      <c r="K263" s="147" t="str">
        <f t="shared" si="242"/>
        <v/>
      </c>
      <c r="L263" s="147" t="str">
        <f t="shared" si="242"/>
        <v/>
      </c>
      <c r="M263" s="147" t="str">
        <f t="shared" si="242"/>
        <v/>
      </c>
      <c r="N263" s="147" t="str">
        <f t="shared" si="242"/>
        <v/>
      </c>
      <c r="O263" s="147" t="str">
        <f t="shared" si="242"/>
        <v/>
      </c>
      <c r="P263" s="147" t="str">
        <f t="shared" si="242"/>
        <v/>
      </c>
      <c r="Q263" s="147" t="str">
        <f t="shared" ref="Q263" si="243">IF(OR(Q32="Sử-Hạnh(s)",Q32="GDKT-PL-Thành",Q32="Sử-Vấn",Q32="Sử-Kiều",Q32="Sử-Trối",Q32="GDCD-Kiều",Q32="GDCD-Trối",Q32="GDCD-Lanh",Q32="GDKT-PL-Trối",Q32="GDKT-PL-Lanh",Q32="GDKT-PL-Kiều",Q32="GDĐP(Sử)-Vấn"),Q32,"")</f>
        <v/>
      </c>
      <c r="R263" s="147" t="str">
        <f t="shared" si="242"/>
        <v/>
      </c>
      <c r="S263" s="147" t="str">
        <f t="shared" si="242"/>
        <v/>
      </c>
      <c r="T263" s="147" t="str">
        <f t="shared" si="242"/>
        <v/>
      </c>
      <c r="U263" s="147" t="str">
        <f t="shared" si="242"/>
        <v/>
      </c>
      <c r="V263" s="147" t="str">
        <f t="shared" si="242"/>
        <v>Sử-Vấn</v>
      </c>
      <c r="W263" s="144" t="str">
        <f t="shared" si="193"/>
        <v/>
      </c>
      <c r="X263" s="148">
        <f t="shared" si="194"/>
        <v>-1</v>
      </c>
    </row>
    <row r="264" spans="1:24" ht="18" customHeight="1" x14ac:dyDescent="0.35">
      <c r="A264" s="155"/>
      <c r="B264" s="147" t="str">
        <f t="shared" ref="B264:V264" si="244">IF(OR(B33="Sử-Hạnh(s)",B33="GDKT-PL-Thành",B33="Sử-Vấn",B33="Sử-Kiều",B33="Sử-Trối",B33="GDCD-Kiều",B33="GDCD-Trối",B33="GDCD-Lanh",B33="GDKT-PL-Trối",B33="GDKT-PL-Lanh",B33="GDKT-PL-Kiều",B33="GDĐP(Sử)-Vấn"),B33,"")</f>
        <v/>
      </c>
      <c r="C264" s="147" t="str">
        <f t="shared" si="244"/>
        <v/>
      </c>
      <c r="D264" s="147" t="str">
        <f t="shared" si="244"/>
        <v/>
      </c>
      <c r="E264" s="147" t="str">
        <f t="shared" si="244"/>
        <v/>
      </c>
      <c r="F264" s="147" t="str">
        <f t="shared" si="244"/>
        <v/>
      </c>
      <c r="G264" s="147" t="str">
        <f t="shared" si="244"/>
        <v/>
      </c>
      <c r="H264" s="147" t="str">
        <f t="shared" si="244"/>
        <v/>
      </c>
      <c r="I264" s="147" t="str">
        <f t="shared" si="244"/>
        <v/>
      </c>
      <c r="J264" s="147" t="str">
        <f t="shared" si="244"/>
        <v/>
      </c>
      <c r="K264" s="147" t="str">
        <f t="shared" si="244"/>
        <v/>
      </c>
      <c r="L264" s="147" t="str">
        <f t="shared" si="244"/>
        <v/>
      </c>
      <c r="M264" s="147" t="str">
        <f t="shared" si="244"/>
        <v/>
      </c>
      <c r="N264" s="147" t="str">
        <f t="shared" si="244"/>
        <v/>
      </c>
      <c r="O264" s="147" t="str">
        <f t="shared" si="244"/>
        <v/>
      </c>
      <c r="P264" s="147" t="str">
        <f t="shared" si="244"/>
        <v/>
      </c>
      <c r="Q264" s="147" t="str">
        <f t="shared" ref="Q264" si="245">IF(OR(Q33="Sử-Hạnh(s)",Q33="GDKT-PL-Thành",Q33="Sử-Vấn",Q33="Sử-Kiều",Q33="Sử-Trối",Q33="GDCD-Kiều",Q33="GDCD-Trối",Q33="GDCD-Lanh",Q33="GDKT-PL-Trối",Q33="GDKT-PL-Lanh",Q33="GDKT-PL-Kiều",Q33="GDĐP(Sử)-Vấn"),Q33,"")</f>
        <v>Sử-Kiều</v>
      </c>
      <c r="R264" s="147" t="str">
        <f t="shared" si="244"/>
        <v/>
      </c>
      <c r="S264" s="147" t="str">
        <f t="shared" si="244"/>
        <v>Sử-Vấn</v>
      </c>
      <c r="T264" s="147" t="str">
        <f t="shared" si="244"/>
        <v/>
      </c>
      <c r="U264" s="147" t="str">
        <f t="shared" si="244"/>
        <v/>
      </c>
      <c r="V264" s="147" t="str">
        <f t="shared" si="244"/>
        <v/>
      </c>
      <c r="W264" s="144" t="str">
        <f t="shared" si="193"/>
        <v/>
      </c>
      <c r="X264" s="148">
        <f t="shared" si="194"/>
        <v>-2</v>
      </c>
    </row>
    <row r="265" spans="1:24" ht="18" customHeight="1" x14ac:dyDescent="0.35">
      <c r="A265" s="155"/>
      <c r="B265" s="147" t="str">
        <f t="shared" ref="B265:V265" si="246">IF(OR(B34="Sử-Hạnh(s)",B34="GDKT-PL-Thành",B34="Sử-Vấn",B34="Sử-Kiều",B34="Sử-Trối",B34="GDCD-Kiều",B34="GDCD-Trối",B34="GDCD-Lanh",B34="GDKT-PL-Trối",B34="GDKT-PL-Lanh",B34="GDKT-PL-Kiều",B34="GDĐP(Sử)-Vấn"),B34,"")</f>
        <v/>
      </c>
      <c r="C265" s="147" t="str">
        <f t="shared" si="246"/>
        <v/>
      </c>
      <c r="D265" s="147" t="str">
        <f t="shared" si="246"/>
        <v/>
      </c>
      <c r="E265" s="147" t="str">
        <f t="shared" si="246"/>
        <v/>
      </c>
      <c r="F265" s="147" t="str">
        <f t="shared" si="246"/>
        <v/>
      </c>
      <c r="G265" s="147" t="str">
        <f t="shared" si="246"/>
        <v/>
      </c>
      <c r="H265" s="147" t="str">
        <f t="shared" si="246"/>
        <v/>
      </c>
      <c r="I265" s="147" t="str">
        <f t="shared" si="246"/>
        <v/>
      </c>
      <c r="J265" s="147" t="str">
        <f t="shared" si="246"/>
        <v/>
      </c>
      <c r="K265" s="147" t="str">
        <f t="shared" si="246"/>
        <v/>
      </c>
      <c r="L265" s="147" t="str">
        <f t="shared" si="246"/>
        <v/>
      </c>
      <c r="M265" s="147" t="str">
        <f t="shared" si="246"/>
        <v/>
      </c>
      <c r="N265" s="147" t="str">
        <f t="shared" si="246"/>
        <v/>
      </c>
      <c r="O265" s="147" t="str">
        <f t="shared" si="246"/>
        <v/>
      </c>
      <c r="P265" s="147" t="str">
        <f t="shared" si="246"/>
        <v/>
      </c>
      <c r="Q265" s="147" t="str">
        <f t="shared" ref="Q265" si="247">IF(OR(Q34="Sử-Hạnh(s)",Q34="GDKT-PL-Thành",Q34="Sử-Vấn",Q34="Sử-Kiều",Q34="Sử-Trối",Q34="GDCD-Kiều",Q34="GDCD-Trối",Q34="GDCD-Lanh",Q34="GDKT-PL-Trối",Q34="GDKT-PL-Lanh",Q34="GDKT-PL-Kiều",Q34="GDĐP(Sử)-Vấn"),Q34,"")</f>
        <v/>
      </c>
      <c r="R265" s="147" t="str">
        <f t="shared" si="246"/>
        <v>Sử-Kiều</v>
      </c>
      <c r="S265" s="147" t="str">
        <f t="shared" si="246"/>
        <v>Sử-Vấn</v>
      </c>
      <c r="T265" s="147" t="str">
        <f t="shared" si="246"/>
        <v/>
      </c>
      <c r="U265" s="147" t="str">
        <f t="shared" si="246"/>
        <v/>
      </c>
      <c r="V265" s="147" t="str">
        <f t="shared" si="246"/>
        <v/>
      </c>
      <c r="W265" s="144" t="str">
        <f t="shared" si="193"/>
        <v/>
      </c>
      <c r="X265" s="148">
        <f t="shared" si="194"/>
        <v>-2</v>
      </c>
    </row>
    <row r="266" spans="1:24" ht="18" customHeight="1" x14ac:dyDescent="0.35">
      <c r="A266" s="155"/>
      <c r="B266" s="150" t="str">
        <f t="shared" ref="B266:V266" si="248">IF(OR(B35="Sử-Hạnh(s)",B35="GDKT-PL-Thành",B35="Sử-Vấn",B35="Sử-Kiều",B35="Sử-Trối",B35="GDCD-Kiều",B35="GDCD-Trối",B35="GDCD-Lanh",B35="GDKT-PL-Trối",B35="GDKT-PL-Lanh",B35="GDKT-PL-Kiều",B35="GDĐP(Sử)-Vấn"),B35,"")</f>
        <v/>
      </c>
      <c r="C266" s="150" t="str">
        <f t="shared" si="248"/>
        <v/>
      </c>
      <c r="D266" s="150" t="str">
        <f t="shared" si="248"/>
        <v/>
      </c>
      <c r="E266" s="150" t="str">
        <f t="shared" si="248"/>
        <v/>
      </c>
      <c r="F266" s="150" t="str">
        <f t="shared" si="248"/>
        <v/>
      </c>
      <c r="G266" s="150" t="str">
        <f t="shared" si="248"/>
        <v/>
      </c>
      <c r="H266" s="150" t="str">
        <f t="shared" si="248"/>
        <v/>
      </c>
      <c r="I266" s="150" t="str">
        <f t="shared" si="248"/>
        <v/>
      </c>
      <c r="J266" s="150" t="str">
        <f t="shared" si="248"/>
        <v/>
      </c>
      <c r="K266" s="150" t="str">
        <f t="shared" si="248"/>
        <v/>
      </c>
      <c r="L266" s="150" t="str">
        <f t="shared" si="248"/>
        <v/>
      </c>
      <c r="M266" s="150" t="str">
        <f t="shared" si="248"/>
        <v/>
      </c>
      <c r="N266" s="150" t="str">
        <f t="shared" si="248"/>
        <v/>
      </c>
      <c r="O266" s="150" t="str">
        <f t="shared" si="248"/>
        <v/>
      </c>
      <c r="P266" s="150" t="str">
        <f t="shared" si="248"/>
        <v/>
      </c>
      <c r="Q266" s="150" t="str">
        <f t="shared" ref="Q266" si="249">IF(OR(Q35="Sử-Hạnh(s)",Q35="GDKT-PL-Thành",Q35="Sử-Vấn",Q35="Sử-Kiều",Q35="Sử-Trối",Q35="GDCD-Kiều",Q35="GDCD-Trối",Q35="GDCD-Lanh",Q35="GDKT-PL-Trối",Q35="GDKT-PL-Lanh",Q35="GDKT-PL-Kiều",Q35="GDĐP(Sử)-Vấn"),Q35,"")</f>
        <v/>
      </c>
      <c r="R266" s="150" t="str">
        <f t="shared" si="248"/>
        <v/>
      </c>
      <c r="S266" s="150" t="str">
        <f t="shared" si="248"/>
        <v/>
      </c>
      <c r="T266" s="150" t="str">
        <f t="shared" si="248"/>
        <v/>
      </c>
      <c r="U266" s="150" t="str">
        <f t="shared" si="248"/>
        <v/>
      </c>
      <c r="V266" s="150" t="str">
        <f t="shared" si="248"/>
        <v/>
      </c>
      <c r="W266" s="144" t="str">
        <f t="shared" si="193"/>
        <v/>
      </c>
      <c r="X266" s="151">
        <f t="shared" si="194"/>
        <v>-4</v>
      </c>
    </row>
    <row r="267" spans="1:24" ht="18" customHeight="1" x14ac:dyDescent="0.35">
      <c r="A267" s="156">
        <f>18*30-COUNTBLANK(B237:W266)</f>
        <v>-15</v>
      </c>
      <c r="B267" s="19">
        <f>12*1+5*2+3+1</f>
        <v>26</v>
      </c>
      <c r="C267" s="157" t="str">
        <f>IF(A267&lt;&gt;B267,"Lỗi","")</f>
        <v>Lỗi</v>
      </c>
    </row>
    <row r="268" spans="1:24" ht="18" customHeight="1" x14ac:dyDescent="0.35">
      <c r="A268" s="137"/>
      <c r="B268" s="186" t="s">
        <v>102</v>
      </c>
      <c r="C268" s="187"/>
      <c r="D268" s="187"/>
      <c r="E268" s="187"/>
      <c r="F268" s="187"/>
      <c r="G268" s="187"/>
      <c r="H268" s="187"/>
      <c r="I268" s="187"/>
      <c r="J268" s="187"/>
      <c r="K268" s="187"/>
      <c r="L268" s="187"/>
      <c r="M268" s="187"/>
      <c r="N268" s="187"/>
      <c r="O268" s="187"/>
      <c r="P268" s="187"/>
      <c r="Q268" s="187"/>
      <c r="R268" s="187"/>
      <c r="S268" s="187"/>
      <c r="T268" s="138"/>
      <c r="U268" s="138"/>
      <c r="V268" s="138"/>
      <c r="W268" s="136"/>
    </row>
    <row r="269" spans="1:24" ht="18" customHeight="1" x14ac:dyDescent="0.35">
      <c r="A269" s="139"/>
      <c r="B269" s="140" t="str">
        <f t="shared" ref="B269:H269" si="250">B5</f>
        <v>10A1</v>
      </c>
      <c r="C269" s="140" t="str">
        <f t="shared" si="250"/>
        <v>10A2</v>
      </c>
      <c r="D269" s="140" t="str">
        <f t="shared" si="250"/>
        <v>10A3</v>
      </c>
      <c r="E269" s="140" t="str">
        <f t="shared" si="250"/>
        <v>10A4</v>
      </c>
      <c r="F269" s="140" t="str">
        <f t="shared" si="250"/>
        <v>10A5</v>
      </c>
      <c r="G269" s="140" t="str">
        <f t="shared" si="250"/>
        <v>10A6</v>
      </c>
      <c r="H269" s="140" t="str">
        <f t="shared" si="250"/>
        <v>10A7</v>
      </c>
      <c r="I269" s="140" t="str">
        <f>I5</f>
        <v>11B1</v>
      </c>
      <c r="J269" s="140" t="str">
        <f>J5</f>
        <v>11B2</v>
      </c>
      <c r="K269" s="140" t="str">
        <f>K5</f>
        <v>11B3</v>
      </c>
      <c r="L269" s="140" t="str">
        <f>L5</f>
        <v>11B4</v>
      </c>
      <c r="M269" s="140" t="str">
        <f>M5</f>
        <v>11B5</v>
      </c>
      <c r="N269" s="140" t="s">
        <v>53</v>
      </c>
      <c r="O269" s="140" t="s">
        <v>54</v>
      </c>
      <c r="P269" s="140" t="str">
        <f t="shared" ref="P269:W269" si="251">P5</f>
        <v>12C1</v>
      </c>
      <c r="Q269" s="140"/>
      <c r="R269" s="140" t="str">
        <f t="shared" si="251"/>
        <v>12C2</v>
      </c>
      <c r="S269" s="140" t="str">
        <f t="shared" si="251"/>
        <v>12C3</v>
      </c>
      <c r="T269" s="140" t="str">
        <f t="shared" si="251"/>
        <v>12C4</v>
      </c>
      <c r="U269" s="140" t="str">
        <f t="shared" si="251"/>
        <v>12C5</v>
      </c>
      <c r="V269" s="140" t="str">
        <f t="shared" si="251"/>
        <v>12C6</v>
      </c>
      <c r="W269" s="140">
        <f t="shared" si="251"/>
        <v>0</v>
      </c>
      <c r="X269" s="141" t="s">
        <v>89</v>
      </c>
    </row>
    <row r="270" spans="1:24" ht="18" customHeight="1" x14ac:dyDescent="0.35">
      <c r="A270" s="142">
        <v>1</v>
      </c>
      <c r="B270" s="144" t="str">
        <f>IF(OR(B6="GDCD-Lanh",B6="GDCD-Trối",B6="GDCD-Kiều",B6="GDKT-PL-Thành"),B6,"")</f>
        <v/>
      </c>
      <c r="C270" s="144" t="str">
        <f t="shared" ref="C270:V270" si="252">IF(OR(C6="GDCD-Lanh",C6="GDCD-Trối",C6="GDCD-Kiều",C6="GDKT-PL-Thành"),C6,"")</f>
        <v/>
      </c>
      <c r="D270" s="144" t="str">
        <f t="shared" si="252"/>
        <v/>
      </c>
      <c r="E270" s="144" t="str">
        <f t="shared" si="252"/>
        <v/>
      </c>
      <c r="F270" s="144" t="str">
        <f t="shared" si="252"/>
        <v/>
      </c>
      <c r="G270" s="144" t="str">
        <f t="shared" si="252"/>
        <v/>
      </c>
      <c r="H270" s="144" t="str">
        <f t="shared" si="252"/>
        <v/>
      </c>
      <c r="I270" s="144" t="str">
        <f t="shared" si="252"/>
        <v/>
      </c>
      <c r="J270" s="144" t="str">
        <f t="shared" si="252"/>
        <v/>
      </c>
      <c r="K270" s="144" t="str">
        <f t="shared" si="252"/>
        <v/>
      </c>
      <c r="L270" s="144" t="str">
        <f t="shared" si="252"/>
        <v/>
      </c>
      <c r="M270" s="144" t="str">
        <f t="shared" si="252"/>
        <v/>
      </c>
      <c r="N270" s="144" t="str">
        <f t="shared" si="252"/>
        <v/>
      </c>
      <c r="O270" s="144" t="str">
        <f t="shared" si="252"/>
        <v/>
      </c>
      <c r="P270" s="144" t="str">
        <f t="shared" si="252"/>
        <v/>
      </c>
      <c r="Q270" s="144" t="str">
        <f t="shared" ref="Q270" si="253">IF(OR(Q6="GDCD-Lanh",Q6="GDCD-Trối",Q6="GDCD-Kiều",Q6="GDKT-PL-Thành"),Q6,"")</f>
        <v/>
      </c>
      <c r="R270" s="144" t="str">
        <f t="shared" si="252"/>
        <v/>
      </c>
      <c r="S270" s="144" t="str">
        <f t="shared" si="252"/>
        <v/>
      </c>
      <c r="T270" s="144" t="str">
        <f t="shared" si="252"/>
        <v/>
      </c>
      <c r="U270" s="144" t="str">
        <f t="shared" si="252"/>
        <v/>
      </c>
      <c r="V270" s="144" t="str">
        <f t="shared" si="252"/>
        <v/>
      </c>
      <c r="W270" s="144" t="str">
        <f t="shared" ref="W270:W299" si="254">IF(OR(W6="GDCD-Lanh"),W6,"")</f>
        <v/>
      </c>
      <c r="X270" s="145">
        <f t="shared" ref="X270:X299" si="255">IF((18-COUNTBLANK(B270:W270))=0,"",18-COUNTBLANK(B270:W270))</f>
        <v>-4</v>
      </c>
    </row>
    <row r="271" spans="1:24" ht="18" customHeight="1" x14ac:dyDescent="0.35">
      <c r="A271" s="146">
        <v>2</v>
      </c>
      <c r="B271" s="147" t="str">
        <f t="shared" ref="B271:V271" si="256">IF(OR(B7="GDCD-Lanh",B7="GDCD-Trối",B7="GDCD-Kiều",B7="GDKT-PL-Thành"),B7,"")</f>
        <v/>
      </c>
      <c r="C271" s="147" t="str">
        <f t="shared" si="256"/>
        <v/>
      </c>
      <c r="D271" s="147" t="str">
        <f t="shared" si="256"/>
        <v/>
      </c>
      <c r="E271" s="147" t="str">
        <f t="shared" si="256"/>
        <v/>
      </c>
      <c r="F271" s="147" t="str">
        <f t="shared" si="256"/>
        <v/>
      </c>
      <c r="G271" s="147" t="str">
        <f t="shared" si="256"/>
        <v/>
      </c>
      <c r="H271" s="147" t="str">
        <f t="shared" si="256"/>
        <v/>
      </c>
      <c r="I271" s="147" t="str">
        <f t="shared" si="256"/>
        <v/>
      </c>
      <c r="J271" s="147" t="str">
        <f t="shared" si="256"/>
        <v/>
      </c>
      <c r="K271" s="147" t="str">
        <f t="shared" si="256"/>
        <v/>
      </c>
      <c r="L271" s="147" t="str">
        <f t="shared" si="256"/>
        <v/>
      </c>
      <c r="M271" s="147" t="str">
        <f t="shared" si="256"/>
        <v/>
      </c>
      <c r="N271" s="147" t="str">
        <f t="shared" si="256"/>
        <v/>
      </c>
      <c r="O271" s="147" t="str">
        <f t="shared" si="256"/>
        <v/>
      </c>
      <c r="P271" s="147" t="str">
        <f t="shared" si="256"/>
        <v/>
      </c>
      <c r="Q271" s="147" t="str">
        <f t="shared" ref="Q271" si="257">IF(OR(Q7="GDCD-Lanh",Q7="GDCD-Trối",Q7="GDCD-Kiều",Q7="GDKT-PL-Thành"),Q7,"")</f>
        <v/>
      </c>
      <c r="R271" s="147" t="str">
        <f t="shared" si="256"/>
        <v/>
      </c>
      <c r="S271" s="147" t="str">
        <f t="shared" si="256"/>
        <v>GDCD-Lanh</v>
      </c>
      <c r="T271" s="147" t="str">
        <f t="shared" si="256"/>
        <v/>
      </c>
      <c r="U271" s="147" t="str">
        <f t="shared" si="256"/>
        <v/>
      </c>
      <c r="V271" s="147" t="str">
        <f t="shared" si="256"/>
        <v/>
      </c>
      <c r="W271" s="147" t="str">
        <f t="shared" si="254"/>
        <v/>
      </c>
      <c r="X271" s="148">
        <f t="shared" si="255"/>
        <v>-3</v>
      </c>
    </row>
    <row r="272" spans="1:24" ht="18" customHeight="1" x14ac:dyDescent="0.35">
      <c r="A272" s="7" t="s">
        <v>90</v>
      </c>
      <c r="B272" s="147" t="str">
        <f t="shared" ref="B272:V272" si="258">IF(OR(B8="GDCD-Lanh",B8="GDCD-Trối",B8="GDCD-Kiều",B8="GDKT-PL-Thành"),B8,"")</f>
        <v/>
      </c>
      <c r="C272" s="147" t="str">
        <f t="shared" si="258"/>
        <v/>
      </c>
      <c r="D272" s="147" t="str">
        <f t="shared" si="258"/>
        <v/>
      </c>
      <c r="E272" s="147" t="str">
        <f t="shared" si="258"/>
        <v/>
      </c>
      <c r="F272" s="147" t="str">
        <f t="shared" si="258"/>
        <v/>
      </c>
      <c r="G272" s="147" t="str">
        <f t="shared" si="258"/>
        <v/>
      </c>
      <c r="H272" s="147" t="str">
        <f t="shared" si="258"/>
        <v/>
      </c>
      <c r="I272" s="147" t="str">
        <f t="shared" si="258"/>
        <v/>
      </c>
      <c r="J272" s="147" t="str">
        <f t="shared" si="258"/>
        <v/>
      </c>
      <c r="K272" s="147" t="str">
        <f t="shared" si="258"/>
        <v/>
      </c>
      <c r="L272" s="147" t="str">
        <f t="shared" si="258"/>
        <v/>
      </c>
      <c r="M272" s="147" t="str">
        <f t="shared" si="258"/>
        <v/>
      </c>
      <c r="N272" s="147" t="str">
        <f t="shared" si="258"/>
        <v/>
      </c>
      <c r="O272" s="147" t="str">
        <f t="shared" si="258"/>
        <v/>
      </c>
      <c r="P272" s="147" t="str">
        <f t="shared" si="258"/>
        <v/>
      </c>
      <c r="Q272" s="147" t="str">
        <f t="shared" ref="Q272" si="259">IF(OR(Q8="GDCD-Lanh",Q8="GDCD-Trối",Q8="GDCD-Kiều",Q8="GDKT-PL-Thành"),Q8,"")</f>
        <v/>
      </c>
      <c r="R272" s="147" t="str">
        <f t="shared" si="258"/>
        <v/>
      </c>
      <c r="S272" s="147" t="str">
        <f t="shared" si="258"/>
        <v>GDCD-Lanh</v>
      </c>
      <c r="T272" s="147" t="str">
        <f t="shared" si="258"/>
        <v/>
      </c>
      <c r="U272" s="147" t="str">
        <f t="shared" si="258"/>
        <v/>
      </c>
      <c r="V272" s="147" t="str">
        <f t="shared" si="258"/>
        <v/>
      </c>
      <c r="W272" s="147" t="str">
        <f t="shared" si="254"/>
        <v/>
      </c>
      <c r="X272" s="148">
        <f t="shared" si="255"/>
        <v>-3</v>
      </c>
    </row>
    <row r="273" spans="1:24" ht="18" customHeight="1" x14ac:dyDescent="0.35">
      <c r="A273" s="146">
        <v>4</v>
      </c>
      <c r="B273" s="147" t="str">
        <f t="shared" ref="B273:V273" si="260">IF(OR(B9="GDCD-Lanh",B9="GDCD-Trối",B9="GDCD-Kiều",B9="GDKT-PL-Thành"),B9,"")</f>
        <v/>
      </c>
      <c r="C273" s="147" t="str">
        <f t="shared" si="260"/>
        <v/>
      </c>
      <c r="D273" s="147" t="str">
        <f t="shared" si="260"/>
        <v/>
      </c>
      <c r="E273" s="147" t="str">
        <f t="shared" si="260"/>
        <v/>
      </c>
      <c r="F273" s="147" t="str">
        <f t="shared" si="260"/>
        <v/>
      </c>
      <c r="G273" s="147" t="str">
        <f t="shared" si="260"/>
        <v/>
      </c>
      <c r="H273" s="147" t="str">
        <f t="shared" si="260"/>
        <v/>
      </c>
      <c r="I273" s="147" t="str">
        <f t="shared" si="260"/>
        <v/>
      </c>
      <c r="J273" s="147" t="str">
        <f t="shared" si="260"/>
        <v/>
      </c>
      <c r="K273" s="147" t="str">
        <f t="shared" si="260"/>
        <v/>
      </c>
      <c r="L273" s="147" t="str">
        <f t="shared" si="260"/>
        <v/>
      </c>
      <c r="M273" s="147" t="str">
        <f t="shared" si="260"/>
        <v/>
      </c>
      <c r="N273" s="147" t="str">
        <f t="shared" si="260"/>
        <v/>
      </c>
      <c r="O273" s="147" t="str">
        <f t="shared" si="260"/>
        <v/>
      </c>
      <c r="P273" s="147" t="str">
        <f t="shared" si="260"/>
        <v/>
      </c>
      <c r="Q273" s="147" t="str">
        <f t="shared" ref="Q273" si="261">IF(OR(Q9="GDCD-Lanh",Q9="GDCD-Trối",Q9="GDCD-Kiều",Q9="GDKT-PL-Thành"),Q9,"")</f>
        <v/>
      </c>
      <c r="R273" s="147" t="str">
        <f t="shared" si="260"/>
        <v/>
      </c>
      <c r="S273" s="147" t="str">
        <f t="shared" si="260"/>
        <v/>
      </c>
      <c r="T273" s="147" t="str">
        <f t="shared" si="260"/>
        <v/>
      </c>
      <c r="U273" s="147" t="str">
        <f t="shared" si="260"/>
        <v/>
      </c>
      <c r="V273" s="147" t="str">
        <f t="shared" si="260"/>
        <v>GDCD-Lanh</v>
      </c>
      <c r="W273" s="147" t="str">
        <f t="shared" si="254"/>
        <v/>
      </c>
      <c r="X273" s="148">
        <f t="shared" si="255"/>
        <v>-3</v>
      </c>
    </row>
    <row r="274" spans="1:24" ht="18" customHeight="1" x14ac:dyDescent="0.35">
      <c r="A274" s="149">
        <v>5</v>
      </c>
      <c r="B274" s="150" t="str">
        <f t="shared" ref="B274:V274" si="262">IF(OR(B10="GDCD-Lanh",B10="GDCD-Trối",B10="GDCD-Kiều",B10="GDKT-PL-Thành"),B10,"")</f>
        <v/>
      </c>
      <c r="C274" s="150" t="str">
        <f t="shared" si="262"/>
        <v/>
      </c>
      <c r="D274" s="150" t="str">
        <f t="shared" si="262"/>
        <v/>
      </c>
      <c r="E274" s="150" t="str">
        <f t="shared" si="262"/>
        <v/>
      </c>
      <c r="F274" s="150" t="str">
        <f t="shared" si="262"/>
        <v/>
      </c>
      <c r="G274" s="150" t="str">
        <f t="shared" si="262"/>
        <v/>
      </c>
      <c r="H274" s="150" t="str">
        <f t="shared" si="262"/>
        <v/>
      </c>
      <c r="I274" s="150" t="str">
        <f t="shared" si="262"/>
        <v/>
      </c>
      <c r="J274" s="150" t="str">
        <f t="shared" si="262"/>
        <v/>
      </c>
      <c r="K274" s="150" t="str">
        <f t="shared" si="262"/>
        <v/>
      </c>
      <c r="L274" s="150" t="str">
        <f t="shared" si="262"/>
        <v/>
      </c>
      <c r="M274" s="150" t="str">
        <f t="shared" si="262"/>
        <v/>
      </c>
      <c r="N274" s="150" t="str">
        <f t="shared" si="262"/>
        <v/>
      </c>
      <c r="O274" s="150" t="str">
        <f t="shared" si="262"/>
        <v/>
      </c>
      <c r="P274" s="150" t="str">
        <f t="shared" si="262"/>
        <v/>
      </c>
      <c r="Q274" s="150" t="str">
        <f t="shared" ref="Q274" si="263">IF(OR(Q10="GDCD-Lanh",Q10="GDCD-Trối",Q10="GDCD-Kiều",Q10="GDKT-PL-Thành"),Q10,"")</f>
        <v/>
      </c>
      <c r="R274" s="150" t="str">
        <f t="shared" si="262"/>
        <v/>
      </c>
      <c r="S274" s="150" t="str">
        <f t="shared" si="262"/>
        <v/>
      </c>
      <c r="T274" s="150" t="str">
        <f t="shared" si="262"/>
        <v/>
      </c>
      <c r="U274" s="150" t="str">
        <f t="shared" si="262"/>
        <v/>
      </c>
      <c r="V274" s="150" t="str">
        <f t="shared" si="262"/>
        <v>GDCD-Lanh</v>
      </c>
      <c r="W274" s="150" t="str">
        <f t="shared" si="254"/>
        <v/>
      </c>
      <c r="X274" s="151">
        <f t="shared" si="255"/>
        <v>-3</v>
      </c>
    </row>
    <row r="275" spans="1:24" ht="18" customHeight="1" x14ac:dyDescent="0.35">
      <c r="A275" s="142">
        <v>1</v>
      </c>
      <c r="B275" s="144" t="str">
        <f t="shared" ref="B275:V275" si="264">IF(OR(B11="GDCD-Lanh",B11="GDCD-Trối",B11="GDCD-Kiều",B11="GDKT-PL-Thành"),B11,"")</f>
        <v/>
      </c>
      <c r="C275" s="144" t="str">
        <f t="shared" si="264"/>
        <v/>
      </c>
      <c r="D275" s="144" t="str">
        <f t="shared" si="264"/>
        <v/>
      </c>
      <c r="E275" s="144" t="str">
        <f t="shared" si="264"/>
        <v/>
      </c>
      <c r="F275" s="144" t="str">
        <f t="shared" si="264"/>
        <v/>
      </c>
      <c r="G275" s="144" t="str">
        <f t="shared" si="264"/>
        <v/>
      </c>
      <c r="H275" s="144" t="str">
        <f t="shared" si="264"/>
        <v/>
      </c>
      <c r="I275" s="144" t="str">
        <f t="shared" si="264"/>
        <v/>
      </c>
      <c r="J275" s="144" t="str">
        <f t="shared" si="264"/>
        <v/>
      </c>
      <c r="K275" s="144" t="str">
        <f t="shared" si="264"/>
        <v/>
      </c>
      <c r="L275" s="144" t="str">
        <f t="shared" si="264"/>
        <v>GDKT-PL-Thành</v>
      </c>
      <c r="M275" s="144" t="str">
        <f t="shared" si="264"/>
        <v/>
      </c>
      <c r="N275" s="144" t="str">
        <f t="shared" si="264"/>
        <v/>
      </c>
      <c r="O275" s="144" t="str">
        <f t="shared" si="264"/>
        <v/>
      </c>
      <c r="P275" s="144" t="str">
        <f t="shared" si="264"/>
        <v/>
      </c>
      <c r="Q275" s="144" t="str">
        <f t="shared" ref="Q275" si="265">IF(OR(Q11="GDCD-Lanh",Q11="GDCD-Trối",Q11="GDCD-Kiều",Q11="GDKT-PL-Thành"),Q11,"")</f>
        <v/>
      </c>
      <c r="R275" s="144" t="str">
        <f t="shared" si="264"/>
        <v/>
      </c>
      <c r="S275" s="144" t="str">
        <f t="shared" si="264"/>
        <v/>
      </c>
      <c r="T275" s="144" t="str">
        <f t="shared" si="264"/>
        <v/>
      </c>
      <c r="U275" s="144" t="str">
        <f t="shared" si="264"/>
        <v/>
      </c>
      <c r="V275" s="144" t="str">
        <f t="shared" si="264"/>
        <v/>
      </c>
      <c r="W275" s="144" t="str">
        <f t="shared" si="254"/>
        <v/>
      </c>
      <c r="X275" s="145">
        <f t="shared" si="255"/>
        <v>-3</v>
      </c>
    </row>
    <row r="276" spans="1:24" ht="18" customHeight="1" x14ac:dyDescent="0.35">
      <c r="A276" s="146">
        <v>2</v>
      </c>
      <c r="B276" s="147" t="str">
        <f t="shared" ref="B276:V276" si="266">IF(OR(B12="GDCD-Lanh",B12="GDCD-Trối",B12="GDCD-Kiều",B12="GDKT-PL-Thành"),B12,"")</f>
        <v/>
      </c>
      <c r="C276" s="147" t="str">
        <f t="shared" si="266"/>
        <v/>
      </c>
      <c r="D276" s="147" t="str">
        <f t="shared" si="266"/>
        <v/>
      </c>
      <c r="E276" s="147" t="str">
        <f t="shared" si="266"/>
        <v/>
      </c>
      <c r="F276" s="147" t="str">
        <f t="shared" si="266"/>
        <v/>
      </c>
      <c r="G276" s="147" t="str">
        <f t="shared" si="266"/>
        <v/>
      </c>
      <c r="H276" s="147" t="str">
        <f t="shared" si="266"/>
        <v/>
      </c>
      <c r="I276" s="147" t="str">
        <f t="shared" si="266"/>
        <v/>
      </c>
      <c r="J276" s="147" t="str">
        <f t="shared" si="266"/>
        <v/>
      </c>
      <c r="K276" s="147" t="str">
        <f t="shared" si="266"/>
        <v/>
      </c>
      <c r="L276" s="147" t="str">
        <f t="shared" si="266"/>
        <v/>
      </c>
      <c r="M276" s="147" t="str">
        <f t="shared" si="266"/>
        <v/>
      </c>
      <c r="N276" s="147" t="str">
        <f t="shared" si="266"/>
        <v/>
      </c>
      <c r="O276" s="147" t="str">
        <f t="shared" si="266"/>
        <v>GDKT-PL-Thành</v>
      </c>
      <c r="P276" s="147" t="str">
        <f t="shared" si="266"/>
        <v/>
      </c>
      <c r="Q276" s="147" t="str">
        <f t="shared" ref="Q276" si="267">IF(OR(Q12="GDCD-Lanh",Q12="GDCD-Trối",Q12="GDCD-Kiều",Q12="GDKT-PL-Thành"),Q12,"")</f>
        <v/>
      </c>
      <c r="R276" s="147" t="str">
        <f t="shared" si="266"/>
        <v>GDCD-Lanh</v>
      </c>
      <c r="S276" s="147" t="str">
        <f t="shared" si="266"/>
        <v/>
      </c>
      <c r="T276" s="147" t="str">
        <f t="shared" si="266"/>
        <v/>
      </c>
      <c r="U276" s="147" t="str">
        <f t="shared" si="266"/>
        <v/>
      </c>
      <c r="V276" s="147" t="str">
        <f t="shared" si="266"/>
        <v/>
      </c>
      <c r="W276" s="147" t="str">
        <f t="shared" si="254"/>
        <v/>
      </c>
      <c r="X276" s="148">
        <f t="shared" si="255"/>
        <v>-2</v>
      </c>
    </row>
    <row r="277" spans="1:24" ht="18" customHeight="1" x14ac:dyDescent="0.35">
      <c r="A277" s="7" t="s">
        <v>91</v>
      </c>
      <c r="B277" s="147" t="str">
        <f t="shared" ref="B277:V277" si="268">IF(OR(B13="GDCD-Lanh",B13="GDCD-Trối",B13="GDCD-Kiều",B13="GDKT-PL-Thành"),B13,"")</f>
        <v/>
      </c>
      <c r="C277" s="147" t="str">
        <f t="shared" si="268"/>
        <v/>
      </c>
      <c r="D277" s="147" t="str">
        <f t="shared" si="268"/>
        <v/>
      </c>
      <c r="E277" s="147" t="str">
        <f t="shared" si="268"/>
        <v/>
      </c>
      <c r="F277" s="147" t="str">
        <f t="shared" si="268"/>
        <v/>
      </c>
      <c r="G277" s="147" t="str">
        <f t="shared" si="268"/>
        <v/>
      </c>
      <c r="H277" s="147" t="str">
        <f t="shared" si="268"/>
        <v/>
      </c>
      <c r="I277" s="147" t="str">
        <f t="shared" si="268"/>
        <v/>
      </c>
      <c r="J277" s="147" t="str">
        <f t="shared" si="268"/>
        <v/>
      </c>
      <c r="K277" s="147" t="str">
        <f t="shared" si="268"/>
        <v/>
      </c>
      <c r="L277" s="147" t="str">
        <f t="shared" si="268"/>
        <v/>
      </c>
      <c r="M277" s="147" t="str">
        <f t="shared" si="268"/>
        <v/>
      </c>
      <c r="N277" s="147" t="str">
        <f t="shared" si="268"/>
        <v/>
      </c>
      <c r="O277" s="147" t="str">
        <f t="shared" si="268"/>
        <v>GDKT-PL-Thành</v>
      </c>
      <c r="P277" s="147" t="str">
        <f t="shared" si="268"/>
        <v/>
      </c>
      <c r="Q277" s="147" t="str">
        <f t="shared" ref="Q277" si="269">IF(OR(Q13="GDCD-Lanh",Q13="GDCD-Trối",Q13="GDCD-Kiều",Q13="GDKT-PL-Thành"),Q13,"")</f>
        <v/>
      </c>
      <c r="R277" s="147" t="str">
        <f t="shared" si="268"/>
        <v/>
      </c>
      <c r="S277" s="147" t="str">
        <f t="shared" si="268"/>
        <v/>
      </c>
      <c r="T277" s="147" t="str">
        <f t="shared" si="268"/>
        <v>GDCD-Lanh</v>
      </c>
      <c r="U277" s="147" t="str">
        <f t="shared" si="268"/>
        <v/>
      </c>
      <c r="V277" s="147" t="str">
        <f t="shared" si="268"/>
        <v/>
      </c>
      <c r="W277" s="147" t="str">
        <f t="shared" si="254"/>
        <v/>
      </c>
      <c r="X277" s="148">
        <f t="shared" si="255"/>
        <v>-2</v>
      </c>
    </row>
    <row r="278" spans="1:24" ht="18" customHeight="1" x14ac:dyDescent="0.35">
      <c r="A278" s="146">
        <v>4</v>
      </c>
      <c r="B278" s="147" t="str">
        <f t="shared" ref="B278:V278" si="270">IF(OR(B14="GDCD-Lanh",B14="GDCD-Trối",B14="GDCD-Kiều",B14="GDKT-PL-Thành"),B14,"")</f>
        <v/>
      </c>
      <c r="C278" s="147" t="str">
        <f t="shared" si="270"/>
        <v/>
      </c>
      <c r="D278" s="147" t="str">
        <f t="shared" si="270"/>
        <v/>
      </c>
      <c r="E278" s="147" t="str">
        <f t="shared" si="270"/>
        <v/>
      </c>
      <c r="F278" s="147" t="str">
        <f t="shared" si="270"/>
        <v/>
      </c>
      <c r="G278" s="147" t="str">
        <f t="shared" si="270"/>
        <v/>
      </c>
      <c r="H278" s="147" t="str">
        <f t="shared" si="270"/>
        <v/>
      </c>
      <c r="I278" s="147" t="str">
        <f t="shared" si="270"/>
        <v/>
      </c>
      <c r="J278" s="147" t="str">
        <f t="shared" si="270"/>
        <v/>
      </c>
      <c r="K278" s="147" t="str">
        <f t="shared" si="270"/>
        <v/>
      </c>
      <c r="L278" s="147" t="str">
        <f t="shared" si="270"/>
        <v/>
      </c>
      <c r="M278" s="147" t="str">
        <f t="shared" si="270"/>
        <v/>
      </c>
      <c r="N278" s="147" t="str">
        <f t="shared" si="270"/>
        <v/>
      </c>
      <c r="O278" s="147" t="str">
        <f t="shared" si="270"/>
        <v/>
      </c>
      <c r="P278" s="147" t="str">
        <f t="shared" si="270"/>
        <v/>
      </c>
      <c r="Q278" s="147" t="str">
        <f t="shared" ref="Q278" si="271">IF(OR(Q14="GDCD-Lanh",Q14="GDCD-Trối",Q14="GDCD-Kiều",Q14="GDKT-PL-Thành"),Q14,"")</f>
        <v/>
      </c>
      <c r="R278" s="147" t="str">
        <f t="shared" si="270"/>
        <v/>
      </c>
      <c r="S278" s="147" t="str">
        <f t="shared" si="270"/>
        <v/>
      </c>
      <c r="T278" s="147" t="str">
        <f t="shared" si="270"/>
        <v/>
      </c>
      <c r="U278" s="147" t="str">
        <f t="shared" si="270"/>
        <v>GDCD-Lanh</v>
      </c>
      <c r="V278" s="147" t="str">
        <f t="shared" si="270"/>
        <v/>
      </c>
      <c r="W278" s="147" t="str">
        <f t="shared" si="254"/>
        <v/>
      </c>
      <c r="X278" s="148">
        <f t="shared" si="255"/>
        <v>-3</v>
      </c>
    </row>
    <row r="279" spans="1:24" ht="18" customHeight="1" x14ac:dyDescent="0.35">
      <c r="A279" s="149">
        <v>5</v>
      </c>
      <c r="B279" s="150" t="str">
        <f t="shared" ref="B279:V279" si="272">IF(OR(B15="GDCD-Lanh",B15="GDCD-Trối",B15="GDCD-Kiều",B15="GDKT-PL-Thành"),B15,"")</f>
        <v/>
      </c>
      <c r="C279" s="150" t="str">
        <f t="shared" si="272"/>
        <v/>
      </c>
      <c r="D279" s="150" t="str">
        <f t="shared" si="272"/>
        <v/>
      </c>
      <c r="E279" s="150" t="str">
        <f t="shared" si="272"/>
        <v/>
      </c>
      <c r="F279" s="150" t="str">
        <f t="shared" si="272"/>
        <v/>
      </c>
      <c r="G279" s="150" t="str">
        <f t="shared" si="272"/>
        <v/>
      </c>
      <c r="H279" s="150" t="str">
        <f t="shared" si="272"/>
        <v>GDKT-PL-Thành</v>
      </c>
      <c r="I279" s="150" t="str">
        <f t="shared" si="272"/>
        <v/>
      </c>
      <c r="J279" s="150" t="str">
        <f t="shared" si="272"/>
        <v/>
      </c>
      <c r="K279" s="150" t="str">
        <f t="shared" si="272"/>
        <v/>
      </c>
      <c r="L279" s="150" t="str">
        <f t="shared" si="272"/>
        <v/>
      </c>
      <c r="M279" s="150" t="str">
        <f t="shared" si="272"/>
        <v/>
      </c>
      <c r="N279" s="150" t="str">
        <f t="shared" si="272"/>
        <v/>
      </c>
      <c r="O279" s="150" t="str">
        <f t="shared" si="272"/>
        <v/>
      </c>
      <c r="P279" s="150" t="str">
        <f t="shared" si="272"/>
        <v/>
      </c>
      <c r="Q279" s="150" t="str">
        <f t="shared" ref="Q279" si="273">IF(OR(Q15="GDCD-Lanh",Q15="GDCD-Trối",Q15="GDCD-Kiều",Q15="GDKT-PL-Thành"),Q15,"")</f>
        <v/>
      </c>
      <c r="R279" s="150" t="str">
        <f t="shared" si="272"/>
        <v/>
      </c>
      <c r="S279" s="150" t="str">
        <f t="shared" si="272"/>
        <v/>
      </c>
      <c r="T279" s="150" t="str">
        <f t="shared" si="272"/>
        <v/>
      </c>
      <c r="U279" s="150" t="str">
        <f t="shared" si="272"/>
        <v>GDCD-Lanh</v>
      </c>
      <c r="V279" s="150" t="str">
        <f t="shared" si="272"/>
        <v/>
      </c>
      <c r="W279" s="150" t="str">
        <f t="shared" si="254"/>
        <v/>
      </c>
      <c r="X279" s="151">
        <f t="shared" si="255"/>
        <v>-2</v>
      </c>
    </row>
    <row r="280" spans="1:24" ht="18" customHeight="1" x14ac:dyDescent="0.35">
      <c r="A280" s="142">
        <v>1</v>
      </c>
      <c r="B280" s="144" t="str">
        <f t="shared" ref="B280:V280" si="274">IF(OR(B16="GDCD-Lanh",B16="GDCD-Trối",B16="GDCD-Kiều",B16="GDKT-PL-Thành"),B16,"")</f>
        <v/>
      </c>
      <c r="C280" s="144" t="str">
        <f t="shared" si="274"/>
        <v/>
      </c>
      <c r="D280" s="144" t="str">
        <f t="shared" si="274"/>
        <v/>
      </c>
      <c r="E280" s="144" t="str">
        <f t="shared" si="274"/>
        <v/>
      </c>
      <c r="F280" s="144" t="str">
        <f t="shared" si="274"/>
        <v/>
      </c>
      <c r="G280" s="144" t="str">
        <f t="shared" si="274"/>
        <v>GDKT-PL-Thành</v>
      </c>
      <c r="H280" s="144" t="str">
        <f t="shared" si="274"/>
        <v/>
      </c>
      <c r="I280" s="144" t="str">
        <f t="shared" si="274"/>
        <v/>
      </c>
      <c r="J280" s="144" t="str">
        <f t="shared" si="274"/>
        <v/>
      </c>
      <c r="K280" s="144" t="str">
        <f t="shared" si="274"/>
        <v/>
      </c>
      <c r="L280" s="144" t="str">
        <f t="shared" si="274"/>
        <v/>
      </c>
      <c r="M280" s="144" t="str">
        <f t="shared" si="274"/>
        <v/>
      </c>
      <c r="N280" s="144" t="str">
        <f t="shared" si="274"/>
        <v/>
      </c>
      <c r="O280" s="144" t="str">
        <f t="shared" si="274"/>
        <v/>
      </c>
      <c r="P280" s="144" t="str">
        <f t="shared" si="274"/>
        <v/>
      </c>
      <c r="Q280" s="144" t="str">
        <f t="shared" ref="Q280" si="275">IF(OR(Q16="GDCD-Lanh",Q16="GDCD-Trối",Q16="GDCD-Kiều",Q16="GDKT-PL-Thành"),Q16,"")</f>
        <v/>
      </c>
      <c r="R280" s="144" t="str">
        <f t="shared" si="274"/>
        <v/>
      </c>
      <c r="S280" s="144" t="str">
        <f t="shared" si="274"/>
        <v/>
      </c>
      <c r="T280" s="144" t="str">
        <f t="shared" si="274"/>
        <v/>
      </c>
      <c r="U280" s="144" t="str">
        <f t="shared" si="274"/>
        <v/>
      </c>
      <c r="V280" s="144" t="str">
        <f t="shared" si="274"/>
        <v/>
      </c>
      <c r="W280" s="144" t="str">
        <f t="shared" si="254"/>
        <v/>
      </c>
      <c r="X280" s="145">
        <f t="shared" si="255"/>
        <v>-3</v>
      </c>
    </row>
    <row r="281" spans="1:24" ht="18" customHeight="1" x14ac:dyDescent="0.35">
      <c r="A281" s="146">
        <v>2</v>
      </c>
      <c r="B281" s="147" t="str">
        <f t="shared" ref="B281:V281" si="276">IF(OR(B17="GDCD-Lanh",B17="GDCD-Trối",B17="GDCD-Kiều",B17="GDKT-PL-Thành"),B17,"")</f>
        <v/>
      </c>
      <c r="C281" s="147" t="str">
        <f t="shared" si="276"/>
        <v/>
      </c>
      <c r="D281" s="147" t="str">
        <f t="shared" si="276"/>
        <v/>
      </c>
      <c r="E281" s="147" t="str">
        <f t="shared" si="276"/>
        <v/>
      </c>
      <c r="F281" s="147" t="str">
        <f t="shared" si="276"/>
        <v/>
      </c>
      <c r="G281" s="147" t="str">
        <f t="shared" si="276"/>
        <v/>
      </c>
      <c r="H281" s="147" t="str">
        <f t="shared" si="276"/>
        <v/>
      </c>
      <c r="I281" s="147" t="str">
        <f t="shared" si="276"/>
        <v/>
      </c>
      <c r="J281" s="147" t="str">
        <f t="shared" si="276"/>
        <v/>
      </c>
      <c r="K281" s="147" t="str">
        <f t="shared" si="276"/>
        <v/>
      </c>
      <c r="L281" s="147" t="str">
        <f t="shared" si="276"/>
        <v/>
      </c>
      <c r="M281" s="147" t="str">
        <f t="shared" si="276"/>
        <v/>
      </c>
      <c r="N281" s="147" t="str">
        <f t="shared" si="276"/>
        <v/>
      </c>
      <c r="O281" s="147" t="str">
        <f t="shared" si="276"/>
        <v/>
      </c>
      <c r="P281" s="147" t="str">
        <f t="shared" si="276"/>
        <v/>
      </c>
      <c r="Q281" s="147" t="str">
        <f t="shared" ref="Q281" si="277">IF(OR(Q17="GDCD-Lanh",Q17="GDCD-Trối",Q17="GDCD-Kiều",Q17="GDKT-PL-Thành"),Q17,"")</f>
        <v/>
      </c>
      <c r="R281" s="147" t="str">
        <f t="shared" si="276"/>
        <v/>
      </c>
      <c r="S281" s="147" t="str">
        <f t="shared" si="276"/>
        <v/>
      </c>
      <c r="T281" s="147" t="str">
        <f t="shared" si="276"/>
        <v>GDCD-Lanh</v>
      </c>
      <c r="U281" s="147" t="str">
        <f t="shared" si="276"/>
        <v/>
      </c>
      <c r="V281" s="147" t="str">
        <f t="shared" si="276"/>
        <v/>
      </c>
      <c r="W281" s="147" t="str">
        <f t="shared" si="254"/>
        <v/>
      </c>
      <c r="X281" s="148">
        <f t="shared" si="255"/>
        <v>-3</v>
      </c>
    </row>
    <row r="282" spans="1:24" ht="18" customHeight="1" x14ac:dyDescent="0.35">
      <c r="A282" s="7" t="s">
        <v>92</v>
      </c>
      <c r="B282" s="147" t="str">
        <f t="shared" ref="B282:V282" si="278">IF(OR(B18="GDCD-Lanh",B18="GDCD-Trối",B18="GDCD-Kiều",B18="GDKT-PL-Thành"),B18,"")</f>
        <v/>
      </c>
      <c r="C282" s="147" t="str">
        <f t="shared" si="278"/>
        <v/>
      </c>
      <c r="D282" s="147" t="str">
        <f t="shared" si="278"/>
        <v/>
      </c>
      <c r="E282" s="147" t="str">
        <f t="shared" si="278"/>
        <v/>
      </c>
      <c r="F282" s="147" t="str">
        <f t="shared" si="278"/>
        <v/>
      </c>
      <c r="G282" s="147" t="str">
        <f t="shared" si="278"/>
        <v/>
      </c>
      <c r="H282" s="147" t="str">
        <f t="shared" si="278"/>
        <v/>
      </c>
      <c r="I282" s="147" t="str">
        <f t="shared" si="278"/>
        <v/>
      </c>
      <c r="J282" s="147" t="str">
        <f t="shared" si="278"/>
        <v/>
      </c>
      <c r="K282" s="147" t="str">
        <f t="shared" si="278"/>
        <v/>
      </c>
      <c r="L282" s="147" t="str">
        <f t="shared" si="278"/>
        <v/>
      </c>
      <c r="M282" s="147" t="str">
        <f t="shared" si="278"/>
        <v>GDKT-PL-Thành</v>
      </c>
      <c r="N282" s="147" t="str">
        <f t="shared" si="278"/>
        <v/>
      </c>
      <c r="O282" s="147" t="str">
        <f t="shared" si="278"/>
        <v/>
      </c>
      <c r="P282" s="147" t="str">
        <f t="shared" si="278"/>
        <v/>
      </c>
      <c r="Q282" s="147" t="str">
        <f t="shared" ref="Q282" si="279">IF(OR(Q18="GDCD-Lanh",Q18="GDCD-Trối",Q18="GDCD-Kiều",Q18="GDKT-PL-Thành"),Q18,"")</f>
        <v/>
      </c>
      <c r="R282" s="147" t="str">
        <f t="shared" si="278"/>
        <v/>
      </c>
      <c r="S282" s="147" t="str">
        <f t="shared" si="278"/>
        <v/>
      </c>
      <c r="T282" s="147" t="str">
        <f t="shared" si="278"/>
        <v>GDCD-Lanh</v>
      </c>
      <c r="U282" s="147" t="str">
        <f t="shared" si="278"/>
        <v/>
      </c>
      <c r="V282" s="147" t="str">
        <f t="shared" si="278"/>
        <v/>
      </c>
      <c r="W282" s="147" t="str">
        <f t="shared" si="254"/>
        <v/>
      </c>
      <c r="X282" s="148">
        <f t="shared" si="255"/>
        <v>-2</v>
      </c>
    </row>
    <row r="283" spans="1:24" ht="18" customHeight="1" x14ac:dyDescent="0.35">
      <c r="A283" s="146">
        <v>4</v>
      </c>
      <c r="B283" s="147" t="str">
        <f t="shared" ref="B283:V283" si="280">IF(OR(B19="GDCD-Lanh",B19="GDCD-Trối",B19="GDCD-Kiều",B19="GDKT-PL-Thành"),B19,"")</f>
        <v/>
      </c>
      <c r="C283" s="147" t="str">
        <f t="shared" si="280"/>
        <v/>
      </c>
      <c r="D283" s="147" t="str">
        <f t="shared" si="280"/>
        <v/>
      </c>
      <c r="E283" s="147" t="str">
        <f t="shared" si="280"/>
        <v/>
      </c>
      <c r="F283" s="147" t="str">
        <f t="shared" si="280"/>
        <v/>
      </c>
      <c r="G283" s="147" t="str">
        <f t="shared" si="280"/>
        <v/>
      </c>
      <c r="H283" s="147" t="str">
        <f t="shared" si="280"/>
        <v/>
      </c>
      <c r="I283" s="147" t="str">
        <f t="shared" si="280"/>
        <v/>
      </c>
      <c r="J283" s="147" t="str">
        <f t="shared" si="280"/>
        <v/>
      </c>
      <c r="K283" s="147" t="str">
        <f t="shared" si="280"/>
        <v>GDKT-PL-Thành</v>
      </c>
      <c r="L283" s="147" t="str">
        <f t="shared" si="280"/>
        <v/>
      </c>
      <c r="M283" s="147" t="str">
        <f t="shared" si="280"/>
        <v/>
      </c>
      <c r="N283" s="147" t="str">
        <f t="shared" si="280"/>
        <v/>
      </c>
      <c r="O283" s="147" t="str">
        <f t="shared" si="280"/>
        <v/>
      </c>
      <c r="P283" s="147" t="str">
        <f t="shared" si="280"/>
        <v/>
      </c>
      <c r="Q283" s="147" t="str">
        <f t="shared" ref="Q283" si="281">IF(OR(Q19="GDCD-Lanh",Q19="GDCD-Trối",Q19="GDCD-Kiều",Q19="GDKT-PL-Thành"),Q19,"")</f>
        <v/>
      </c>
      <c r="R283" s="147" t="str">
        <f t="shared" si="280"/>
        <v/>
      </c>
      <c r="S283" s="147" t="str">
        <f t="shared" si="280"/>
        <v/>
      </c>
      <c r="T283" s="147" t="str">
        <f t="shared" si="280"/>
        <v/>
      </c>
      <c r="U283" s="147" t="str">
        <f t="shared" si="280"/>
        <v>GDCD-Lanh</v>
      </c>
      <c r="V283" s="147" t="str">
        <f t="shared" si="280"/>
        <v/>
      </c>
      <c r="W283" s="147" t="str">
        <f t="shared" si="254"/>
        <v/>
      </c>
      <c r="X283" s="148">
        <f t="shared" si="255"/>
        <v>-2</v>
      </c>
    </row>
    <row r="284" spans="1:24" ht="18" customHeight="1" x14ac:dyDescent="0.35">
      <c r="A284" s="149">
        <v>5</v>
      </c>
      <c r="B284" s="150" t="str">
        <f t="shared" ref="B284:V284" si="282">IF(OR(B20="GDCD-Lanh",B20="GDCD-Trối",B20="GDCD-Kiều",B20="GDKT-PL-Thành"),B20,"")</f>
        <v/>
      </c>
      <c r="C284" s="150" t="str">
        <f t="shared" si="282"/>
        <v/>
      </c>
      <c r="D284" s="150" t="str">
        <f t="shared" si="282"/>
        <v/>
      </c>
      <c r="E284" s="150" t="str">
        <f t="shared" si="282"/>
        <v/>
      </c>
      <c r="F284" s="150" t="str">
        <f t="shared" si="282"/>
        <v/>
      </c>
      <c r="G284" s="150" t="str">
        <f t="shared" si="282"/>
        <v/>
      </c>
      <c r="H284" s="150" t="str">
        <f t="shared" si="282"/>
        <v>GDKT-PL-Thành</v>
      </c>
      <c r="I284" s="150" t="str">
        <f t="shared" si="282"/>
        <v/>
      </c>
      <c r="J284" s="150" t="str">
        <f t="shared" si="282"/>
        <v/>
      </c>
      <c r="K284" s="150" t="str">
        <f t="shared" si="282"/>
        <v/>
      </c>
      <c r="L284" s="150" t="str">
        <f t="shared" si="282"/>
        <v/>
      </c>
      <c r="M284" s="150" t="str">
        <f t="shared" si="282"/>
        <v/>
      </c>
      <c r="N284" s="150" t="str">
        <f t="shared" si="282"/>
        <v/>
      </c>
      <c r="O284" s="150" t="str">
        <f t="shared" si="282"/>
        <v/>
      </c>
      <c r="P284" s="150" t="str">
        <f t="shared" si="282"/>
        <v/>
      </c>
      <c r="Q284" s="150" t="str">
        <f t="shared" ref="Q284" si="283">IF(OR(Q20="GDCD-Lanh",Q20="GDCD-Trối",Q20="GDCD-Kiều",Q20="GDKT-PL-Thành"),Q20,"")</f>
        <v/>
      </c>
      <c r="R284" s="150" t="str">
        <f t="shared" si="282"/>
        <v/>
      </c>
      <c r="S284" s="150" t="str">
        <f t="shared" si="282"/>
        <v/>
      </c>
      <c r="T284" s="150" t="str">
        <f t="shared" si="282"/>
        <v/>
      </c>
      <c r="U284" s="150" t="str">
        <f t="shared" si="282"/>
        <v/>
      </c>
      <c r="V284" s="150" t="str">
        <f t="shared" si="282"/>
        <v/>
      </c>
      <c r="W284" s="150" t="str">
        <f t="shared" si="254"/>
        <v/>
      </c>
      <c r="X284" s="151">
        <f t="shared" si="255"/>
        <v>-3</v>
      </c>
    </row>
    <row r="285" spans="1:24" ht="18" customHeight="1" x14ac:dyDescent="0.35">
      <c r="A285" s="142">
        <v>1</v>
      </c>
      <c r="B285" s="144" t="str">
        <f t="shared" ref="B285:V285" si="284">IF(OR(B21="GDCD-Lanh",B21="GDCD-Trối",B21="GDCD-Kiều",B21="GDKT-PL-Thành"),B21,"")</f>
        <v/>
      </c>
      <c r="C285" s="144" t="str">
        <f t="shared" si="284"/>
        <v/>
      </c>
      <c r="D285" s="144" t="str">
        <f t="shared" si="284"/>
        <v/>
      </c>
      <c r="E285" s="144" t="str">
        <f t="shared" si="284"/>
        <v/>
      </c>
      <c r="F285" s="144" t="str">
        <f t="shared" si="284"/>
        <v/>
      </c>
      <c r="G285" s="144" t="str">
        <f t="shared" si="284"/>
        <v/>
      </c>
      <c r="H285" s="144" t="str">
        <f t="shared" si="284"/>
        <v/>
      </c>
      <c r="I285" s="144" t="str">
        <f t="shared" si="284"/>
        <v/>
      </c>
      <c r="J285" s="144" t="str">
        <f t="shared" si="284"/>
        <v/>
      </c>
      <c r="K285" s="144" t="str">
        <f t="shared" si="284"/>
        <v/>
      </c>
      <c r="L285" s="144" t="str">
        <f t="shared" si="284"/>
        <v/>
      </c>
      <c r="M285" s="144" t="str">
        <f t="shared" si="284"/>
        <v/>
      </c>
      <c r="N285" s="144" t="str">
        <f t="shared" si="284"/>
        <v/>
      </c>
      <c r="O285" s="144" t="str">
        <f t="shared" si="284"/>
        <v/>
      </c>
      <c r="P285" s="144" t="str">
        <f t="shared" si="284"/>
        <v/>
      </c>
      <c r="Q285" s="144" t="str">
        <f t="shared" ref="Q285" si="285">IF(OR(Q21="GDCD-Lanh",Q21="GDCD-Trối",Q21="GDCD-Kiều",Q21="GDKT-PL-Thành"),Q21,"")</f>
        <v/>
      </c>
      <c r="R285" s="144" t="str">
        <f t="shared" si="284"/>
        <v/>
      </c>
      <c r="S285" s="144" t="str">
        <f t="shared" si="284"/>
        <v/>
      </c>
      <c r="T285" s="144" t="str">
        <f t="shared" si="284"/>
        <v/>
      </c>
      <c r="U285" s="144" t="str">
        <f t="shared" si="284"/>
        <v/>
      </c>
      <c r="V285" s="144" t="str">
        <f t="shared" si="284"/>
        <v/>
      </c>
      <c r="W285" s="144" t="str">
        <f t="shared" si="254"/>
        <v/>
      </c>
      <c r="X285" s="145">
        <f t="shared" si="255"/>
        <v>-4</v>
      </c>
    </row>
    <row r="286" spans="1:24" ht="18" customHeight="1" x14ac:dyDescent="0.35">
      <c r="A286" s="146">
        <v>2</v>
      </c>
      <c r="B286" s="147" t="str">
        <f t="shared" ref="B286:V286" si="286">IF(OR(B22="GDCD-Lanh",B22="GDCD-Trối",B22="GDCD-Kiều",B22="GDKT-PL-Thành"),B22,"")</f>
        <v/>
      </c>
      <c r="C286" s="147" t="str">
        <f t="shared" si="286"/>
        <v/>
      </c>
      <c r="D286" s="147" t="str">
        <f t="shared" si="286"/>
        <v/>
      </c>
      <c r="E286" s="147" t="str">
        <f t="shared" si="286"/>
        <v/>
      </c>
      <c r="F286" s="147" t="str">
        <f t="shared" si="286"/>
        <v/>
      </c>
      <c r="G286" s="147" t="str">
        <f t="shared" si="286"/>
        <v/>
      </c>
      <c r="H286" s="147" t="str">
        <f t="shared" si="286"/>
        <v/>
      </c>
      <c r="I286" s="147" t="str">
        <f t="shared" si="286"/>
        <v/>
      </c>
      <c r="J286" s="147" t="str">
        <f t="shared" si="286"/>
        <v/>
      </c>
      <c r="K286" s="147" t="str">
        <f t="shared" si="286"/>
        <v/>
      </c>
      <c r="L286" s="147" t="str">
        <f t="shared" si="286"/>
        <v/>
      </c>
      <c r="M286" s="147" t="str">
        <f t="shared" si="286"/>
        <v/>
      </c>
      <c r="N286" s="147" t="str">
        <f t="shared" si="286"/>
        <v/>
      </c>
      <c r="O286" s="147" t="str">
        <f t="shared" si="286"/>
        <v/>
      </c>
      <c r="P286" s="147" t="str">
        <f t="shared" si="286"/>
        <v/>
      </c>
      <c r="Q286" s="147" t="str">
        <f t="shared" ref="Q286" si="287">IF(OR(Q22="GDCD-Lanh",Q22="GDCD-Trối",Q22="GDCD-Kiều",Q22="GDKT-PL-Thành"),Q22,"")</f>
        <v/>
      </c>
      <c r="R286" s="147" t="str">
        <f t="shared" si="286"/>
        <v/>
      </c>
      <c r="S286" s="147" t="str">
        <f t="shared" si="286"/>
        <v/>
      </c>
      <c r="T286" s="147" t="str">
        <f t="shared" si="286"/>
        <v/>
      </c>
      <c r="U286" s="147" t="str">
        <f t="shared" si="286"/>
        <v/>
      </c>
      <c r="V286" s="147" t="str">
        <f t="shared" si="286"/>
        <v/>
      </c>
      <c r="W286" s="147" t="str">
        <f t="shared" si="254"/>
        <v/>
      </c>
      <c r="X286" s="148">
        <f t="shared" si="255"/>
        <v>-4</v>
      </c>
    </row>
    <row r="287" spans="1:24" ht="18" customHeight="1" x14ac:dyDescent="0.35">
      <c r="A287" s="7" t="s">
        <v>93</v>
      </c>
      <c r="B287" s="147" t="str">
        <f t="shared" ref="B287:V287" si="288">IF(OR(B23="GDCD-Lanh",B23="GDCD-Trối",B23="GDCD-Kiều",B23="GDKT-PL-Thành"),B23,"")</f>
        <v/>
      </c>
      <c r="C287" s="147" t="str">
        <f t="shared" si="288"/>
        <v/>
      </c>
      <c r="D287" s="147" t="str">
        <f t="shared" si="288"/>
        <v/>
      </c>
      <c r="E287" s="147" t="str">
        <f t="shared" si="288"/>
        <v/>
      </c>
      <c r="F287" s="147" t="str">
        <f t="shared" si="288"/>
        <v/>
      </c>
      <c r="G287" s="147" t="str">
        <f t="shared" si="288"/>
        <v/>
      </c>
      <c r="H287" s="147" t="str">
        <f t="shared" si="288"/>
        <v/>
      </c>
      <c r="I287" s="147" t="str">
        <f t="shared" si="288"/>
        <v/>
      </c>
      <c r="J287" s="147" t="str">
        <f t="shared" si="288"/>
        <v/>
      </c>
      <c r="K287" s="147" t="str">
        <f t="shared" si="288"/>
        <v/>
      </c>
      <c r="L287" s="147" t="str">
        <f t="shared" si="288"/>
        <v/>
      </c>
      <c r="M287" s="147" t="str">
        <f t="shared" si="288"/>
        <v/>
      </c>
      <c r="N287" s="147" t="str">
        <f t="shared" si="288"/>
        <v/>
      </c>
      <c r="O287" s="147" t="str">
        <f t="shared" si="288"/>
        <v/>
      </c>
      <c r="P287" s="147" t="str">
        <f t="shared" si="288"/>
        <v/>
      </c>
      <c r="Q287" s="147" t="str">
        <f t="shared" ref="Q287" si="289">IF(OR(Q23="GDCD-Lanh",Q23="GDCD-Trối",Q23="GDCD-Kiều",Q23="GDKT-PL-Thành"),Q23,"")</f>
        <v/>
      </c>
      <c r="R287" s="147" t="str">
        <f t="shared" si="288"/>
        <v/>
      </c>
      <c r="S287" s="147" t="str">
        <f t="shared" si="288"/>
        <v>GDCD-Lanh</v>
      </c>
      <c r="T287" s="147" t="str">
        <f t="shared" si="288"/>
        <v/>
      </c>
      <c r="U287" s="147" t="str">
        <f t="shared" si="288"/>
        <v/>
      </c>
      <c r="V287" s="147" t="str">
        <f t="shared" si="288"/>
        <v/>
      </c>
      <c r="W287" s="147" t="str">
        <f t="shared" si="254"/>
        <v/>
      </c>
      <c r="X287" s="148">
        <f t="shared" si="255"/>
        <v>-3</v>
      </c>
    </row>
    <row r="288" spans="1:24" ht="18" customHeight="1" x14ac:dyDescent="0.35">
      <c r="A288" s="146">
        <v>4</v>
      </c>
      <c r="B288" s="147" t="str">
        <f t="shared" ref="B288:V288" si="290">IF(OR(B24="GDCD-Lanh",B24="GDCD-Trối",B24="GDCD-Kiều",B24="GDKT-PL-Thành"),B24,"")</f>
        <v/>
      </c>
      <c r="C288" s="147" t="str">
        <f t="shared" si="290"/>
        <v/>
      </c>
      <c r="D288" s="147" t="str">
        <f t="shared" si="290"/>
        <v/>
      </c>
      <c r="E288" s="147" t="str">
        <f t="shared" si="290"/>
        <v/>
      </c>
      <c r="F288" s="147" t="str">
        <f t="shared" si="290"/>
        <v/>
      </c>
      <c r="G288" s="147" t="str">
        <f t="shared" si="290"/>
        <v/>
      </c>
      <c r="H288" s="147" t="str">
        <f t="shared" si="290"/>
        <v/>
      </c>
      <c r="I288" s="147" t="str">
        <f t="shared" si="290"/>
        <v/>
      </c>
      <c r="J288" s="147" t="str">
        <f t="shared" si="290"/>
        <v/>
      </c>
      <c r="K288" s="147" t="str">
        <f t="shared" si="290"/>
        <v/>
      </c>
      <c r="L288" s="147" t="str">
        <f t="shared" si="290"/>
        <v/>
      </c>
      <c r="M288" s="147" t="str">
        <f t="shared" si="290"/>
        <v/>
      </c>
      <c r="N288" s="147" t="str">
        <f t="shared" si="290"/>
        <v/>
      </c>
      <c r="O288" s="147" t="str">
        <f t="shared" si="290"/>
        <v/>
      </c>
      <c r="P288" s="147" t="str">
        <f t="shared" si="290"/>
        <v/>
      </c>
      <c r="Q288" s="147" t="str">
        <f t="shared" ref="Q288" si="291">IF(OR(Q24="GDCD-Lanh",Q24="GDCD-Trối",Q24="GDCD-Kiều",Q24="GDKT-PL-Thành"),Q24,"")</f>
        <v/>
      </c>
      <c r="R288" s="147" t="str">
        <f t="shared" si="290"/>
        <v>GDCD-Lanh</v>
      </c>
      <c r="S288" s="147" t="str">
        <f t="shared" si="290"/>
        <v/>
      </c>
      <c r="T288" s="147" t="str">
        <f t="shared" si="290"/>
        <v/>
      </c>
      <c r="U288" s="147" t="str">
        <f t="shared" si="290"/>
        <v/>
      </c>
      <c r="V288" s="147" t="str">
        <f t="shared" si="290"/>
        <v/>
      </c>
      <c r="W288" s="147" t="str">
        <f t="shared" si="254"/>
        <v/>
      </c>
      <c r="X288" s="148">
        <f t="shared" si="255"/>
        <v>-3</v>
      </c>
    </row>
    <row r="289" spans="1:24" ht="18" customHeight="1" x14ac:dyDescent="0.35">
      <c r="A289" s="149">
        <v>5</v>
      </c>
      <c r="B289" s="150" t="str">
        <f t="shared" ref="B289:V289" si="292">IF(OR(B25="GDCD-Lanh",B25="GDCD-Trối",B25="GDCD-Kiều",B25="GDKT-PL-Thành"),B25,"")</f>
        <v/>
      </c>
      <c r="C289" s="150" t="str">
        <f t="shared" si="292"/>
        <v/>
      </c>
      <c r="D289" s="150" t="str">
        <f t="shared" si="292"/>
        <v/>
      </c>
      <c r="E289" s="150" t="str">
        <f t="shared" si="292"/>
        <v/>
      </c>
      <c r="F289" s="150" t="str">
        <f t="shared" si="292"/>
        <v/>
      </c>
      <c r="G289" s="150" t="str">
        <f t="shared" si="292"/>
        <v/>
      </c>
      <c r="H289" s="150" t="str">
        <f t="shared" si="292"/>
        <v/>
      </c>
      <c r="I289" s="150" t="str">
        <f t="shared" si="292"/>
        <v/>
      </c>
      <c r="J289" s="150" t="str">
        <f t="shared" si="292"/>
        <v/>
      </c>
      <c r="K289" s="150" t="str">
        <f t="shared" si="292"/>
        <v/>
      </c>
      <c r="L289" s="150" t="str">
        <f t="shared" si="292"/>
        <v/>
      </c>
      <c r="M289" s="150" t="str">
        <f t="shared" si="292"/>
        <v/>
      </c>
      <c r="N289" s="150" t="str">
        <f t="shared" si="292"/>
        <v/>
      </c>
      <c r="O289" s="150" t="str">
        <f t="shared" si="292"/>
        <v/>
      </c>
      <c r="P289" s="150" t="str">
        <f t="shared" si="292"/>
        <v/>
      </c>
      <c r="Q289" s="150" t="str">
        <f t="shared" ref="Q289" si="293">IF(OR(Q25="GDCD-Lanh",Q25="GDCD-Trối",Q25="GDCD-Kiều",Q25="GDKT-PL-Thành"),Q25,"")</f>
        <v/>
      </c>
      <c r="R289" s="150" t="str">
        <f t="shared" si="292"/>
        <v>GDCD-Lanh</v>
      </c>
      <c r="S289" s="150" t="str">
        <f t="shared" si="292"/>
        <v/>
      </c>
      <c r="T289" s="150" t="str">
        <f t="shared" si="292"/>
        <v/>
      </c>
      <c r="U289" s="150" t="str">
        <f t="shared" si="292"/>
        <v/>
      </c>
      <c r="V289" s="150" t="str">
        <f t="shared" si="292"/>
        <v/>
      </c>
      <c r="W289" s="150" t="str">
        <f t="shared" si="254"/>
        <v/>
      </c>
      <c r="X289" s="151">
        <f t="shared" si="255"/>
        <v>-3</v>
      </c>
    </row>
    <row r="290" spans="1:24" ht="18" customHeight="1" x14ac:dyDescent="0.35">
      <c r="A290" s="142">
        <v>1</v>
      </c>
      <c r="B290" s="144" t="str">
        <f t="shared" ref="B290:V290" si="294">IF(OR(B26="GDCD-Lanh",B26="GDCD-Trối",B26="GDCD-Kiều",B26="GDKT-PL-Thành"),B26,"")</f>
        <v/>
      </c>
      <c r="C290" s="144" t="str">
        <f t="shared" si="294"/>
        <v/>
      </c>
      <c r="D290" s="144" t="str">
        <f t="shared" si="294"/>
        <v/>
      </c>
      <c r="E290" s="144" t="str">
        <f t="shared" si="294"/>
        <v/>
      </c>
      <c r="F290" s="144" t="str">
        <f t="shared" si="294"/>
        <v/>
      </c>
      <c r="G290" s="144" t="str">
        <f t="shared" si="294"/>
        <v/>
      </c>
      <c r="H290" s="144" t="str">
        <f t="shared" si="294"/>
        <v/>
      </c>
      <c r="I290" s="144" t="str">
        <f t="shared" si="294"/>
        <v/>
      </c>
      <c r="J290" s="144" t="str">
        <f t="shared" si="294"/>
        <v/>
      </c>
      <c r="K290" s="144" t="str">
        <f t="shared" si="294"/>
        <v>GDKT-PL-Thành</v>
      </c>
      <c r="L290" s="144" t="str">
        <f t="shared" si="294"/>
        <v/>
      </c>
      <c r="M290" s="144" t="str">
        <f t="shared" si="294"/>
        <v/>
      </c>
      <c r="N290" s="144" t="str">
        <f t="shared" si="294"/>
        <v/>
      </c>
      <c r="O290" s="144" t="str">
        <f t="shared" si="294"/>
        <v/>
      </c>
      <c r="P290" s="144" t="str">
        <f t="shared" si="294"/>
        <v/>
      </c>
      <c r="Q290" s="144" t="str">
        <f t="shared" ref="Q290" si="295">IF(OR(Q26="GDCD-Lanh",Q26="GDCD-Trối",Q26="GDCD-Kiều",Q26="GDKT-PL-Thành"),Q26,"")</f>
        <v/>
      </c>
      <c r="R290" s="144" t="str">
        <f t="shared" si="294"/>
        <v/>
      </c>
      <c r="S290" s="144" t="str">
        <f t="shared" si="294"/>
        <v/>
      </c>
      <c r="T290" s="144" t="str">
        <f t="shared" si="294"/>
        <v/>
      </c>
      <c r="U290" s="144" t="str">
        <f t="shared" si="294"/>
        <v/>
      </c>
      <c r="V290" s="144" t="str">
        <f t="shared" si="294"/>
        <v/>
      </c>
      <c r="W290" s="144" t="str">
        <f t="shared" si="254"/>
        <v/>
      </c>
      <c r="X290" s="145">
        <f t="shared" si="255"/>
        <v>-3</v>
      </c>
    </row>
    <row r="291" spans="1:24" ht="18" customHeight="1" x14ac:dyDescent="0.35">
      <c r="A291" s="146">
        <v>2</v>
      </c>
      <c r="B291" s="147" t="str">
        <f t="shared" ref="B291:V291" si="296">IF(OR(B27="GDCD-Lanh",B27="GDCD-Trối",B27="GDCD-Kiều",B27="GDKT-PL-Thành"),B27,"")</f>
        <v/>
      </c>
      <c r="C291" s="147" t="str">
        <f t="shared" si="296"/>
        <v/>
      </c>
      <c r="D291" s="147" t="str">
        <f t="shared" si="296"/>
        <v/>
      </c>
      <c r="E291" s="147" t="str">
        <f t="shared" si="296"/>
        <v/>
      </c>
      <c r="F291" s="147" t="str">
        <f t="shared" si="296"/>
        <v/>
      </c>
      <c r="G291" s="147" t="str">
        <f t="shared" si="296"/>
        <v/>
      </c>
      <c r="H291" s="147" t="str">
        <f t="shared" si="296"/>
        <v/>
      </c>
      <c r="I291" s="147" t="str">
        <f t="shared" si="296"/>
        <v/>
      </c>
      <c r="J291" s="147" t="str">
        <f t="shared" si="296"/>
        <v/>
      </c>
      <c r="K291" s="147" t="str">
        <f t="shared" si="296"/>
        <v/>
      </c>
      <c r="L291" s="147" t="str">
        <f t="shared" si="296"/>
        <v/>
      </c>
      <c r="M291" s="147" t="str">
        <f t="shared" si="296"/>
        <v>GDKT-PL-Thành</v>
      </c>
      <c r="N291" s="147" t="str">
        <f t="shared" si="296"/>
        <v/>
      </c>
      <c r="O291" s="147" t="str">
        <f t="shared" si="296"/>
        <v/>
      </c>
      <c r="P291" s="147" t="str">
        <f t="shared" si="296"/>
        <v/>
      </c>
      <c r="Q291" s="147" t="str">
        <f t="shared" ref="Q291" si="297">IF(OR(Q27="GDCD-Lanh",Q27="GDCD-Trối",Q27="GDCD-Kiều",Q27="GDKT-PL-Thành"),Q27,"")</f>
        <v/>
      </c>
      <c r="R291" s="147" t="str">
        <f t="shared" si="296"/>
        <v/>
      </c>
      <c r="S291" s="147" t="str">
        <f t="shared" si="296"/>
        <v/>
      </c>
      <c r="T291" s="147" t="str">
        <f t="shared" si="296"/>
        <v/>
      </c>
      <c r="U291" s="147" t="str">
        <f t="shared" si="296"/>
        <v/>
      </c>
      <c r="V291" s="147" t="str">
        <f t="shared" si="296"/>
        <v/>
      </c>
      <c r="W291" s="147" t="str">
        <f t="shared" si="254"/>
        <v/>
      </c>
      <c r="X291" s="148">
        <f t="shared" si="255"/>
        <v>-3</v>
      </c>
    </row>
    <row r="292" spans="1:24" ht="18" customHeight="1" x14ac:dyDescent="0.35">
      <c r="A292" s="152" t="s">
        <v>86</v>
      </c>
      <c r="B292" s="147" t="str">
        <f t="shared" ref="B292:V292" si="298">IF(OR(B28="GDCD-Lanh",B28="GDCD-Trối",B28="GDCD-Kiều",B28="GDKT-PL-Thành"),B28,"")</f>
        <v/>
      </c>
      <c r="C292" s="147" t="str">
        <f t="shared" si="298"/>
        <v/>
      </c>
      <c r="D292" s="147" t="str">
        <f t="shared" si="298"/>
        <v/>
      </c>
      <c r="E292" s="147" t="str">
        <f t="shared" si="298"/>
        <v/>
      </c>
      <c r="F292" s="147" t="str">
        <f t="shared" si="298"/>
        <v/>
      </c>
      <c r="G292" s="147" t="str">
        <f t="shared" si="298"/>
        <v/>
      </c>
      <c r="H292" s="147" t="str">
        <f t="shared" si="298"/>
        <v/>
      </c>
      <c r="I292" s="147" t="str">
        <f t="shared" si="298"/>
        <v/>
      </c>
      <c r="J292" s="147" t="str">
        <f t="shared" si="298"/>
        <v/>
      </c>
      <c r="K292" s="147" t="str">
        <f t="shared" si="298"/>
        <v/>
      </c>
      <c r="L292" s="147" t="str">
        <f t="shared" si="298"/>
        <v>GDKT-PL-Thành</v>
      </c>
      <c r="M292" s="147" t="str">
        <f t="shared" si="298"/>
        <v/>
      </c>
      <c r="N292" s="147" t="str">
        <f t="shared" si="298"/>
        <v/>
      </c>
      <c r="O292" s="147" t="str">
        <f t="shared" si="298"/>
        <v/>
      </c>
      <c r="P292" s="147" t="str">
        <f t="shared" si="298"/>
        <v/>
      </c>
      <c r="Q292" s="147" t="str">
        <f t="shared" ref="Q292" si="299">IF(OR(Q28="GDCD-Lanh",Q28="GDCD-Trối",Q28="GDCD-Kiều",Q28="GDKT-PL-Thành"),Q28,"")</f>
        <v>GDCD-Lanh</v>
      </c>
      <c r="R292" s="147" t="str">
        <f t="shared" si="298"/>
        <v/>
      </c>
      <c r="S292" s="147" t="str">
        <f t="shared" si="298"/>
        <v/>
      </c>
      <c r="T292" s="147" t="str">
        <f t="shared" si="298"/>
        <v/>
      </c>
      <c r="U292" s="147" t="str">
        <f t="shared" si="298"/>
        <v/>
      </c>
      <c r="V292" s="147" t="str">
        <f t="shared" si="298"/>
        <v/>
      </c>
      <c r="W292" s="147" t="str">
        <f t="shared" si="254"/>
        <v/>
      </c>
      <c r="X292" s="148">
        <f t="shared" si="255"/>
        <v>-2</v>
      </c>
    </row>
    <row r="293" spans="1:24" ht="18" customHeight="1" x14ac:dyDescent="0.35">
      <c r="A293" s="146">
        <v>4</v>
      </c>
      <c r="B293" s="147" t="str">
        <f t="shared" ref="B293:V293" si="300">IF(OR(B29="GDCD-Lanh",B29="GDCD-Trối",B29="GDCD-Kiều",B29="GDKT-PL-Thành"),B29,"")</f>
        <v/>
      </c>
      <c r="C293" s="147" t="str">
        <f t="shared" si="300"/>
        <v/>
      </c>
      <c r="D293" s="147" t="str">
        <f t="shared" si="300"/>
        <v/>
      </c>
      <c r="E293" s="147" t="str">
        <f t="shared" si="300"/>
        <v/>
      </c>
      <c r="F293" s="147" t="str">
        <f t="shared" si="300"/>
        <v/>
      </c>
      <c r="G293" s="147" t="str">
        <f t="shared" si="300"/>
        <v/>
      </c>
      <c r="H293" s="147" t="str">
        <f t="shared" si="300"/>
        <v/>
      </c>
      <c r="I293" s="147" t="str">
        <f t="shared" si="300"/>
        <v/>
      </c>
      <c r="J293" s="147" t="str">
        <f t="shared" si="300"/>
        <v/>
      </c>
      <c r="K293" s="147" t="str">
        <f t="shared" si="300"/>
        <v/>
      </c>
      <c r="L293" s="147" t="str">
        <f t="shared" si="300"/>
        <v/>
      </c>
      <c r="M293" s="147" t="str">
        <f t="shared" si="300"/>
        <v/>
      </c>
      <c r="N293" s="147" t="str">
        <f t="shared" si="300"/>
        <v/>
      </c>
      <c r="O293" s="147" t="str">
        <f t="shared" si="300"/>
        <v>GDKT-PL-Thành</v>
      </c>
      <c r="P293" s="147" t="str">
        <f t="shared" si="300"/>
        <v/>
      </c>
      <c r="Q293" s="147" t="str">
        <f t="shared" ref="Q293" si="301">IF(OR(Q29="GDCD-Lanh",Q29="GDCD-Trối",Q29="GDCD-Kiều",Q29="GDKT-PL-Thành"),Q29,"")</f>
        <v>GDCD-Lanh</v>
      </c>
      <c r="R293" s="147" t="str">
        <f t="shared" si="300"/>
        <v/>
      </c>
      <c r="S293" s="147" t="str">
        <f t="shared" si="300"/>
        <v/>
      </c>
      <c r="T293" s="147" t="str">
        <f t="shared" si="300"/>
        <v/>
      </c>
      <c r="U293" s="147" t="str">
        <f t="shared" si="300"/>
        <v/>
      </c>
      <c r="V293" s="147" t="str">
        <f t="shared" si="300"/>
        <v/>
      </c>
      <c r="W293" s="147" t="str">
        <f t="shared" si="254"/>
        <v/>
      </c>
      <c r="X293" s="148">
        <f t="shared" si="255"/>
        <v>-2</v>
      </c>
    </row>
    <row r="294" spans="1:24" ht="18" customHeight="1" x14ac:dyDescent="0.35">
      <c r="A294" s="146">
        <v>5</v>
      </c>
      <c r="B294" s="150" t="str">
        <f t="shared" ref="B294:V294" si="302">IF(OR(B30="GDCD-Lanh",B30="GDCD-Trối",B30="GDCD-Kiều",B30="GDKT-PL-Thành"),B30,"")</f>
        <v/>
      </c>
      <c r="C294" s="150" t="str">
        <f t="shared" si="302"/>
        <v/>
      </c>
      <c r="D294" s="150" t="str">
        <f t="shared" si="302"/>
        <v/>
      </c>
      <c r="E294" s="150" t="str">
        <f t="shared" si="302"/>
        <v/>
      </c>
      <c r="F294" s="150" t="str">
        <f t="shared" si="302"/>
        <v/>
      </c>
      <c r="G294" s="150" t="str">
        <f t="shared" si="302"/>
        <v>GDKT-PL-Thành</v>
      </c>
      <c r="H294" s="150" t="str">
        <f t="shared" si="302"/>
        <v/>
      </c>
      <c r="I294" s="150" t="str">
        <f t="shared" si="302"/>
        <v/>
      </c>
      <c r="J294" s="150" t="str">
        <f t="shared" si="302"/>
        <v/>
      </c>
      <c r="K294" s="150" t="str">
        <f t="shared" si="302"/>
        <v/>
      </c>
      <c r="L294" s="150" t="str">
        <f t="shared" si="302"/>
        <v/>
      </c>
      <c r="M294" s="150" t="str">
        <f t="shared" si="302"/>
        <v/>
      </c>
      <c r="N294" s="150" t="str">
        <f t="shared" si="302"/>
        <v/>
      </c>
      <c r="O294" s="150" t="str">
        <f t="shared" si="302"/>
        <v/>
      </c>
      <c r="P294" s="150" t="str">
        <f t="shared" si="302"/>
        <v/>
      </c>
      <c r="Q294" s="150" t="str">
        <f t="shared" ref="Q294" si="303">IF(OR(Q30="GDCD-Lanh",Q30="GDCD-Trối",Q30="GDCD-Kiều",Q30="GDKT-PL-Thành"),Q30,"")</f>
        <v/>
      </c>
      <c r="R294" s="150" t="str">
        <f t="shared" si="302"/>
        <v/>
      </c>
      <c r="S294" s="150" t="str">
        <f t="shared" si="302"/>
        <v/>
      </c>
      <c r="T294" s="150" t="str">
        <f t="shared" si="302"/>
        <v/>
      </c>
      <c r="U294" s="150" t="str">
        <f t="shared" si="302"/>
        <v/>
      </c>
      <c r="V294" s="150" t="str">
        <f t="shared" si="302"/>
        <v>GDCD-Lanh</v>
      </c>
      <c r="W294" s="150" t="str">
        <f t="shared" si="254"/>
        <v/>
      </c>
      <c r="X294" s="151">
        <f t="shared" si="255"/>
        <v>-2</v>
      </c>
    </row>
    <row r="295" spans="1:24" ht="18" customHeight="1" x14ac:dyDescent="0.35">
      <c r="A295" s="159" t="s">
        <v>96</v>
      </c>
      <c r="B295" s="144" t="str">
        <f t="shared" ref="B295:V295" si="304">IF(OR(B31="GDCD-Lanh",B31="GDCD-Trối",B31="GDCD-Kiều",B31="GDKT-PL-Thành"),B31,"")</f>
        <v/>
      </c>
      <c r="C295" s="144" t="str">
        <f t="shared" si="304"/>
        <v/>
      </c>
      <c r="D295" s="144" t="str">
        <f t="shared" si="304"/>
        <v/>
      </c>
      <c r="E295" s="144" t="str">
        <f t="shared" si="304"/>
        <v/>
      </c>
      <c r="F295" s="144" t="str">
        <f t="shared" si="304"/>
        <v/>
      </c>
      <c r="G295" s="144" t="str">
        <f t="shared" si="304"/>
        <v/>
      </c>
      <c r="H295" s="144" t="str">
        <f t="shared" si="304"/>
        <v/>
      </c>
      <c r="I295" s="144" t="str">
        <f t="shared" si="304"/>
        <v/>
      </c>
      <c r="J295" s="144" t="str">
        <f t="shared" si="304"/>
        <v/>
      </c>
      <c r="K295" s="144" t="str">
        <f t="shared" si="304"/>
        <v/>
      </c>
      <c r="L295" s="144" t="str">
        <f t="shared" si="304"/>
        <v/>
      </c>
      <c r="M295" s="144" t="str">
        <f t="shared" si="304"/>
        <v/>
      </c>
      <c r="N295" s="144" t="str">
        <f t="shared" si="304"/>
        <v/>
      </c>
      <c r="O295" s="144" t="str">
        <f t="shared" si="304"/>
        <v/>
      </c>
      <c r="P295" s="144" t="str">
        <f t="shared" si="304"/>
        <v/>
      </c>
      <c r="Q295" s="144" t="str">
        <f t="shared" ref="Q295" si="305">IF(OR(Q31="GDCD-Lanh",Q31="GDCD-Trối",Q31="GDCD-Kiều",Q31="GDKT-PL-Thành"),Q31,"")</f>
        <v/>
      </c>
      <c r="R295" s="144" t="str">
        <f t="shared" si="304"/>
        <v/>
      </c>
      <c r="S295" s="144" t="str">
        <f t="shared" si="304"/>
        <v/>
      </c>
      <c r="T295" s="144" t="str">
        <f t="shared" si="304"/>
        <v/>
      </c>
      <c r="U295" s="144" t="str">
        <f t="shared" si="304"/>
        <v/>
      </c>
      <c r="V295" s="144" t="str">
        <f t="shared" si="304"/>
        <v/>
      </c>
      <c r="W295" s="144" t="str">
        <f t="shared" si="254"/>
        <v/>
      </c>
      <c r="X295" s="145">
        <f t="shared" si="255"/>
        <v>-4</v>
      </c>
    </row>
    <row r="296" spans="1:24" ht="18" customHeight="1" x14ac:dyDescent="0.35">
      <c r="A296" s="155">
        <v>2</v>
      </c>
      <c r="B296" s="147" t="str">
        <f t="shared" ref="B296:V296" si="306">IF(OR(B32="GDCD-Lanh",B32="GDCD-Trối",B32="GDCD-Kiều",B32="GDKT-PL-Thành"),B32,"")</f>
        <v/>
      </c>
      <c r="C296" s="147" t="str">
        <f t="shared" si="306"/>
        <v/>
      </c>
      <c r="D296" s="147" t="str">
        <f t="shared" si="306"/>
        <v/>
      </c>
      <c r="E296" s="147" t="str">
        <f t="shared" si="306"/>
        <v/>
      </c>
      <c r="F296" s="147" t="str">
        <f t="shared" si="306"/>
        <v/>
      </c>
      <c r="G296" s="147" t="str">
        <f t="shared" si="306"/>
        <v/>
      </c>
      <c r="H296" s="147" t="str">
        <f t="shared" si="306"/>
        <v/>
      </c>
      <c r="I296" s="147" t="str">
        <f t="shared" si="306"/>
        <v/>
      </c>
      <c r="J296" s="147" t="str">
        <f t="shared" si="306"/>
        <v/>
      </c>
      <c r="K296" s="147" t="str">
        <f t="shared" si="306"/>
        <v/>
      </c>
      <c r="L296" s="147" t="str">
        <f t="shared" si="306"/>
        <v/>
      </c>
      <c r="M296" s="147" t="str">
        <f t="shared" si="306"/>
        <v/>
      </c>
      <c r="N296" s="147" t="str">
        <f t="shared" si="306"/>
        <v/>
      </c>
      <c r="O296" s="147" t="str">
        <f t="shared" si="306"/>
        <v/>
      </c>
      <c r="P296" s="147" t="str">
        <f t="shared" si="306"/>
        <v/>
      </c>
      <c r="Q296" s="147" t="str">
        <f t="shared" ref="Q296" si="307">IF(OR(Q32="GDCD-Lanh",Q32="GDCD-Trối",Q32="GDCD-Kiều",Q32="GDKT-PL-Thành"),Q32,"")</f>
        <v/>
      </c>
      <c r="R296" s="147" t="str">
        <f t="shared" si="306"/>
        <v/>
      </c>
      <c r="S296" s="147" t="str">
        <f t="shared" si="306"/>
        <v/>
      </c>
      <c r="T296" s="147" t="str">
        <f t="shared" si="306"/>
        <v/>
      </c>
      <c r="U296" s="147" t="str">
        <f t="shared" si="306"/>
        <v/>
      </c>
      <c r="V296" s="147" t="str">
        <f t="shared" si="306"/>
        <v/>
      </c>
      <c r="W296" s="147" t="str">
        <f t="shared" si="254"/>
        <v/>
      </c>
      <c r="X296" s="148">
        <f t="shared" si="255"/>
        <v>-4</v>
      </c>
    </row>
    <row r="297" spans="1:24" ht="18" customHeight="1" x14ac:dyDescent="0.35">
      <c r="A297" s="155"/>
      <c r="B297" s="147" t="str">
        <f t="shared" ref="B297:V297" si="308">IF(OR(B33="GDCD-Lanh",B33="GDCD-Trối",B33="GDCD-Kiều",B33="GDKT-PL-Thành"),B33,"")</f>
        <v/>
      </c>
      <c r="C297" s="147" t="str">
        <f t="shared" si="308"/>
        <v/>
      </c>
      <c r="D297" s="147" t="str">
        <f t="shared" si="308"/>
        <v/>
      </c>
      <c r="E297" s="147" t="str">
        <f t="shared" si="308"/>
        <v/>
      </c>
      <c r="F297" s="147" t="str">
        <f t="shared" si="308"/>
        <v/>
      </c>
      <c r="G297" s="147" t="str">
        <f t="shared" si="308"/>
        <v/>
      </c>
      <c r="H297" s="147" t="str">
        <f t="shared" si="308"/>
        <v/>
      </c>
      <c r="I297" s="147" t="str">
        <f t="shared" si="308"/>
        <v/>
      </c>
      <c r="J297" s="147" t="str">
        <f t="shared" si="308"/>
        <v/>
      </c>
      <c r="K297" s="147" t="str">
        <f t="shared" si="308"/>
        <v/>
      </c>
      <c r="L297" s="147" t="str">
        <f t="shared" si="308"/>
        <v/>
      </c>
      <c r="M297" s="147" t="str">
        <f t="shared" si="308"/>
        <v/>
      </c>
      <c r="N297" s="147" t="str">
        <f t="shared" si="308"/>
        <v/>
      </c>
      <c r="O297" s="147" t="str">
        <f t="shared" si="308"/>
        <v/>
      </c>
      <c r="P297" s="147" t="str">
        <f t="shared" si="308"/>
        <v/>
      </c>
      <c r="Q297" s="147" t="str">
        <f t="shared" ref="Q297" si="309">IF(OR(Q33="GDCD-Lanh",Q33="GDCD-Trối",Q33="GDCD-Kiều",Q33="GDKT-PL-Thành"),Q33,"")</f>
        <v/>
      </c>
      <c r="R297" s="147" t="str">
        <f t="shared" si="308"/>
        <v/>
      </c>
      <c r="S297" s="147" t="str">
        <f t="shared" si="308"/>
        <v/>
      </c>
      <c r="T297" s="147" t="str">
        <f t="shared" si="308"/>
        <v/>
      </c>
      <c r="U297" s="147" t="str">
        <f t="shared" si="308"/>
        <v/>
      </c>
      <c r="V297" s="147" t="str">
        <f t="shared" si="308"/>
        <v/>
      </c>
      <c r="W297" s="147" t="str">
        <f t="shared" si="254"/>
        <v/>
      </c>
      <c r="X297" s="148">
        <f t="shared" si="255"/>
        <v>-4</v>
      </c>
    </row>
    <row r="298" spans="1:24" ht="18" customHeight="1" x14ac:dyDescent="0.35">
      <c r="A298" s="155"/>
      <c r="B298" s="147" t="str">
        <f t="shared" ref="B298:V298" si="310">IF(OR(B34="GDCD-Lanh",B34="GDCD-Trối",B34="GDCD-Kiều",B34="GDKT-PL-Thành"),B34,"")</f>
        <v/>
      </c>
      <c r="C298" s="147" t="str">
        <f t="shared" si="310"/>
        <v/>
      </c>
      <c r="D298" s="147" t="str">
        <f t="shared" si="310"/>
        <v/>
      </c>
      <c r="E298" s="147" t="str">
        <f t="shared" si="310"/>
        <v/>
      </c>
      <c r="F298" s="147" t="str">
        <f t="shared" si="310"/>
        <v/>
      </c>
      <c r="G298" s="147" t="str">
        <f t="shared" si="310"/>
        <v/>
      </c>
      <c r="H298" s="147" t="str">
        <f t="shared" si="310"/>
        <v/>
      </c>
      <c r="I298" s="147" t="str">
        <f t="shared" si="310"/>
        <v/>
      </c>
      <c r="J298" s="147" t="str">
        <f t="shared" si="310"/>
        <v/>
      </c>
      <c r="K298" s="147" t="str">
        <f t="shared" si="310"/>
        <v/>
      </c>
      <c r="L298" s="147" t="str">
        <f t="shared" si="310"/>
        <v/>
      </c>
      <c r="M298" s="147" t="str">
        <f t="shared" si="310"/>
        <v/>
      </c>
      <c r="N298" s="147" t="str">
        <f t="shared" si="310"/>
        <v/>
      </c>
      <c r="O298" s="147" t="str">
        <f t="shared" si="310"/>
        <v/>
      </c>
      <c r="P298" s="147" t="str">
        <f t="shared" si="310"/>
        <v/>
      </c>
      <c r="Q298" s="147" t="str">
        <f t="shared" ref="Q298" si="311">IF(OR(Q34="GDCD-Lanh",Q34="GDCD-Trối",Q34="GDCD-Kiều",Q34="GDKT-PL-Thành"),Q34,"")</f>
        <v/>
      </c>
      <c r="R298" s="147" t="str">
        <f t="shared" si="310"/>
        <v/>
      </c>
      <c r="S298" s="147" t="str">
        <f t="shared" si="310"/>
        <v/>
      </c>
      <c r="T298" s="147" t="str">
        <f t="shared" si="310"/>
        <v/>
      </c>
      <c r="U298" s="147" t="str">
        <f t="shared" si="310"/>
        <v/>
      </c>
      <c r="V298" s="147" t="str">
        <f t="shared" si="310"/>
        <v/>
      </c>
      <c r="W298" s="147" t="str">
        <f t="shared" si="254"/>
        <v/>
      </c>
      <c r="X298" s="148">
        <f t="shared" si="255"/>
        <v>-4</v>
      </c>
    </row>
    <row r="299" spans="1:24" ht="18" customHeight="1" x14ac:dyDescent="0.35">
      <c r="A299" s="155"/>
      <c r="B299" s="150" t="str">
        <f t="shared" ref="B299:V299" si="312">IF(OR(B35="GDCD-Lanh",B35="GDCD-Trối",B35="GDCD-Kiều"),B35,"")</f>
        <v/>
      </c>
      <c r="C299" s="150" t="str">
        <f t="shared" si="312"/>
        <v/>
      </c>
      <c r="D299" s="150" t="str">
        <f t="shared" si="312"/>
        <v/>
      </c>
      <c r="E299" s="150" t="str">
        <f t="shared" si="312"/>
        <v/>
      </c>
      <c r="F299" s="150" t="str">
        <f t="shared" si="312"/>
        <v/>
      </c>
      <c r="G299" s="150" t="str">
        <f t="shared" si="312"/>
        <v/>
      </c>
      <c r="H299" s="150" t="str">
        <f t="shared" si="312"/>
        <v/>
      </c>
      <c r="I299" s="150" t="str">
        <f t="shared" si="312"/>
        <v/>
      </c>
      <c r="J299" s="150" t="str">
        <f t="shared" si="312"/>
        <v/>
      </c>
      <c r="K299" s="150" t="str">
        <f t="shared" si="312"/>
        <v/>
      </c>
      <c r="L299" s="150" t="str">
        <f t="shared" si="312"/>
        <v/>
      </c>
      <c r="M299" s="150" t="str">
        <f t="shared" si="312"/>
        <v/>
      </c>
      <c r="N299" s="150" t="str">
        <f t="shared" si="312"/>
        <v/>
      </c>
      <c r="O299" s="150" t="str">
        <f t="shared" si="312"/>
        <v/>
      </c>
      <c r="P299" s="150" t="str">
        <f t="shared" si="312"/>
        <v/>
      </c>
      <c r="Q299" s="150" t="str">
        <f t="shared" ref="Q299" si="313">IF(OR(Q35="GDCD-Lanh",Q35="GDCD-Trối",Q35="GDCD-Kiều"),Q35,"")</f>
        <v/>
      </c>
      <c r="R299" s="150" t="str">
        <f t="shared" si="312"/>
        <v/>
      </c>
      <c r="S299" s="150" t="str">
        <f t="shared" si="312"/>
        <v/>
      </c>
      <c r="T299" s="150" t="str">
        <f t="shared" si="312"/>
        <v/>
      </c>
      <c r="U299" s="150" t="str">
        <f t="shared" si="312"/>
        <v/>
      </c>
      <c r="V299" s="150" t="str">
        <f t="shared" si="312"/>
        <v/>
      </c>
      <c r="W299" s="150" t="str">
        <f t="shared" si="254"/>
        <v/>
      </c>
      <c r="X299" s="151">
        <f t="shared" si="255"/>
        <v>-4</v>
      </c>
    </row>
    <row r="300" spans="1:24" ht="18" customHeight="1" x14ac:dyDescent="0.35">
      <c r="A300" s="156">
        <f>18*30-COUNTBLANK(B270:W299)</f>
        <v>-90</v>
      </c>
      <c r="B300" s="19">
        <f>16</f>
        <v>16</v>
      </c>
      <c r="C300" s="157" t="str">
        <f>IF(A300&lt;&gt;B300,"Lỗi","")</f>
        <v>Lỗi</v>
      </c>
    </row>
    <row r="301" spans="1:24" ht="18" customHeight="1" x14ac:dyDescent="0.35">
      <c r="A301" s="137"/>
      <c r="B301" s="186" t="s">
        <v>103</v>
      </c>
      <c r="C301" s="187"/>
      <c r="D301" s="187"/>
      <c r="E301" s="187"/>
      <c r="F301" s="187"/>
      <c r="G301" s="187"/>
      <c r="H301" s="187"/>
      <c r="I301" s="187"/>
      <c r="J301" s="187"/>
      <c r="K301" s="187"/>
      <c r="L301" s="187"/>
      <c r="M301" s="187"/>
      <c r="N301" s="187"/>
      <c r="O301" s="187"/>
      <c r="P301" s="187"/>
      <c r="Q301" s="187"/>
      <c r="R301" s="187"/>
      <c r="S301" s="187"/>
      <c r="T301" s="138"/>
      <c r="U301" s="138"/>
      <c r="V301" s="138"/>
      <c r="W301" s="136"/>
    </row>
    <row r="302" spans="1:24" ht="18" customHeight="1" x14ac:dyDescent="0.35">
      <c r="A302" s="139"/>
      <c r="B302" s="140" t="str">
        <f t="shared" ref="B302:H302" si="314">B5</f>
        <v>10A1</v>
      </c>
      <c r="C302" s="140" t="str">
        <f t="shared" si="314"/>
        <v>10A2</v>
      </c>
      <c r="D302" s="140" t="str">
        <f t="shared" si="314"/>
        <v>10A3</v>
      </c>
      <c r="E302" s="140" t="str">
        <f t="shared" si="314"/>
        <v>10A4</v>
      </c>
      <c r="F302" s="140" t="str">
        <f t="shared" si="314"/>
        <v>10A5</v>
      </c>
      <c r="G302" s="140" t="str">
        <f t="shared" si="314"/>
        <v>10A6</v>
      </c>
      <c r="H302" s="140" t="str">
        <f t="shared" si="314"/>
        <v>10A7</v>
      </c>
      <c r="I302" s="140" t="str">
        <f>I5</f>
        <v>11B1</v>
      </c>
      <c r="J302" s="140" t="str">
        <f>J5</f>
        <v>11B2</v>
      </c>
      <c r="K302" s="140" t="str">
        <f>K5</f>
        <v>11B3</v>
      </c>
      <c r="L302" s="140" t="str">
        <f>L5</f>
        <v>11B4</v>
      </c>
      <c r="M302" s="140" t="str">
        <f>M5</f>
        <v>11B5</v>
      </c>
      <c r="N302" s="140" t="s">
        <v>53</v>
      </c>
      <c r="O302" s="140" t="s">
        <v>54</v>
      </c>
      <c r="P302" s="140" t="str">
        <f t="shared" ref="P302:W302" si="315">P5</f>
        <v>12C1</v>
      </c>
      <c r="Q302" s="140"/>
      <c r="R302" s="140" t="str">
        <f t="shared" si="315"/>
        <v>12C2</v>
      </c>
      <c r="S302" s="140" t="str">
        <f t="shared" si="315"/>
        <v>12C3</v>
      </c>
      <c r="T302" s="140" t="str">
        <f t="shared" si="315"/>
        <v>12C4</v>
      </c>
      <c r="U302" s="140" t="str">
        <f t="shared" si="315"/>
        <v>12C5</v>
      </c>
      <c r="V302" s="140" t="str">
        <f t="shared" si="315"/>
        <v>12C6</v>
      </c>
      <c r="W302" s="140">
        <f t="shared" si="315"/>
        <v>0</v>
      </c>
      <c r="X302" s="141" t="s">
        <v>89</v>
      </c>
    </row>
    <row r="303" spans="1:24" ht="18" customHeight="1" x14ac:dyDescent="0.35">
      <c r="A303" s="142">
        <v>1</v>
      </c>
      <c r="B303" s="144" t="str">
        <f>IF(OR(B6="Địa-Lụa",B6="Địa-Sít",B6="Địa-Hạnh",B6="Địa-T.Nga",B6="GDĐP(Địa)-T.Nga"),B6,"")</f>
        <v/>
      </c>
      <c r="C303" s="144" t="str">
        <f t="shared" ref="C303:V318" si="316">IF(OR(C6="Địa-Lụa",C6="Địa-Sít",C6="Địa-Hạnh",C6="Địa-T.Nga",C6="GDĐP(Địa)-T.Nga"),C6,"")</f>
        <v/>
      </c>
      <c r="D303" s="144" t="str">
        <f t="shared" si="316"/>
        <v/>
      </c>
      <c r="E303" s="144" t="str">
        <f t="shared" si="316"/>
        <v/>
      </c>
      <c r="F303" s="144" t="str">
        <f t="shared" si="316"/>
        <v/>
      </c>
      <c r="G303" s="144" t="str">
        <f t="shared" si="316"/>
        <v/>
      </c>
      <c r="H303" s="144" t="str">
        <f t="shared" si="316"/>
        <v/>
      </c>
      <c r="I303" s="144" t="str">
        <f t="shared" si="316"/>
        <v/>
      </c>
      <c r="J303" s="144" t="str">
        <f t="shared" si="316"/>
        <v/>
      </c>
      <c r="K303" s="144" t="str">
        <f t="shared" si="316"/>
        <v/>
      </c>
      <c r="L303" s="144" t="str">
        <f t="shared" si="316"/>
        <v/>
      </c>
      <c r="M303" s="144" t="str">
        <f t="shared" si="316"/>
        <v/>
      </c>
      <c r="N303" s="144" t="str">
        <f t="shared" si="316"/>
        <v/>
      </c>
      <c r="O303" s="144" t="str">
        <f t="shared" si="316"/>
        <v/>
      </c>
      <c r="P303" s="144" t="str">
        <f t="shared" si="316"/>
        <v/>
      </c>
      <c r="Q303" s="144" t="str">
        <f t="shared" ref="Q303" si="317">IF(OR(Q6="Địa-Lụa",Q6="Địa-Sít",Q6="Địa-Hạnh",Q6="Địa-T.Nga",Q6="GDĐP(Địa)-T.Nga"),Q6,"")</f>
        <v/>
      </c>
      <c r="R303" s="144" t="str">
        <f t="shared" si="316"/>
        <v/>
      </c>
      <c r="S303" s="144" t="str">
        <f t="shared" si="316"/>
        <v/>
      </c>
      <c r="T303" s="144" t="str">
        <f t="shared" si="316"/>
        <v/>
      </c>
      <c r="U303" s="144" t="str">
        <f t="shared" si="316"/>
        <v/>
      </c>
      <c r="V303" s="144" t="str">
        <f t="shared" si="316"/>
        <v/>
      </c>
      <c r="W303" s="144" t="str">
        <f t="shared" ref="W303:W332" si="318">IF(OR(W6="Địa-Lụa",W6="Địa-Sít"),W6,"")</f>
        <v/>
      </c>
      <c r="X303" s="145">
        <f t="shared" ref="X303:X332" si="319">IF((18-COUNTBLANK(B303:W303))=0,"",18-COUNTBLANK(B303:W303))</f>
        <v>-4</v>
      </c>
    </row>
    <row r="304" spans="1:24" ht="18" customHeight="1" x14ac:dyDescent="0.35">
      <c r="A304" s="146">
        <v>2</v>
      </c>
      <c r="B304" s="147" t="str">
        <f t="shared" ref="B304:R319" si="320">IF(OR(B7="Địa-Lụa",B7="Địa-Sít",B7="Địa-Hạnh",B7="Địa-T.Nga",B7="GDĐP(Địa)-T.Nga"),B7,"")</f>
        <v/>
      </c>
      <c r="C304" s="147" t="str">
        <f t="shared" si="320"/>
        <v/>
      </c>
      <c r="D304" s="147" t="str">
        <f t="shared" si="320"/>
        <v/>
      </c>
      <c r="E304" s="147" t="str">
        <f t="shared" si="320"/>
        <v/>
      </c>
      <c r="F304" s="147" t="str">
        <f t="shared" si="320"/>
        <v/>
      </c>
      <c r="G304" s="147" t="str">
        <f t="shared" si="320"/>
        <v/>
      </c>
      <c r="H304" s="147" t="str">
        <f t="shared" si="320"/>
        <v/>
      </c>
      <c r="I304" s="147" t="str">
        <f t="shared" si="320"/>
        <v/>
      </c>
      <c r="J304" s="147" t="str">
        <f t="shared" si="320"/>
        <v/>
      </c>
      <c r="K304" s="147" t="str">
        <f t="shared" si="320"/>
        <v/>
      </c>
      <c r="L304" s="147" t="str">
        <f t="shared" si="320"/>
        <v/>
      </c>
      <c r="M304" s="147" t="str">
        <f t="shared" si="320"/>
        <v>Địa-Lụa</v>
      </c>
      <c r="N304" s="147" t="str">
        <f t="shared" si="320"/>
        <v/>
      </c>
      <c r="O304" s="147" t="str">
        <f t="shared" si="320"/>
        <v/>
      </c>
      <c r="P304" s="147" t="str">
        <f t="shared" si="320"/>
        <v/>
      </c>
      <c r="Q304" s="147" t="str">
        <f t="shared" ref="Q304" si="321">IF(OR(Q7="Địa-Lụa",Q7="Địa-Sít",Q7="Địa-Hạnh",Q7="Địa-T.Nga",Q7="GDĐP(Địa)-T.Nga"),Q7,"")</f>
        <v>Địa-Hạnh</v>
      </c>
      <c r="R304" s="147" t="str">
        <f t="shared" si="320"/>
        <v/>
      </c>
      <c r="S304" s="147" t="str">
        <f t="shared" si="316"/>
        <v/>
      </c>
      <c r="T304" s="147" t="str">
        <f t="shared" si="316"/>
        <v/>
      </c>
      <c r="U304" s="147" t="str">
        <f t="shared" si="316"/>
        <v/>
      </c>
      <c r="V304" s="147" t="str">
        <f t="shared" si="316"/>
        <v/>
      </c>
      <c r="W304" s="147" t="str">
        <f t="shared" si="318"/>
        <v/>
      </c>
      <c r="X304" s="148">
        <f t="shared" si="319"/>
        <v>-2</v>
      </c>
    </row>
    <row r="305" spans="1:24" ht="18" customHeight="1" x14ac:dyDescent="0.35">
      <c r="A305" s="7" t="s">
        <v>90</v>
      </c>
      <c r="B305" s="147" t="str">
        <f t="shared" si="320"/>
        <v/>
      </c>
      <c r="C305" s="147" t="str">
        <f t="shared" si="316"/>
        <v/>
      </c>
      <c r="D305" s="147" t="str">
        <f t="shared" si="316"/>
        <v/>
      </c>
      <c r="E305" s="147" t="str">
        <f t="shared" si="316"/>
        <v/>
      </c>
      <c r="F305" s="147" t="str">
        <f t="shared" si="316"/>
        <v/>
      </c>
      <c r="G305" s="147" t="str">
        <f t="shared" si="316"/>
        <v/>
      </c>
      <c r="H305" s="147" t="str">
        <f t="shared" si="316"/>
        <v/>
      </c>
      <c r="I305" s="147" t="str">
        <f t="shared" si="316"/>
        <v/>
      </c>
      <c r="J305" s="147" t="str">
        <f t="shared" si="316"/>
        <v/>
      </c>
      <c r="K305" s="147" t="str">
        <f t="shared" si="316"/>
        <v/>
      </c>
      <c r="L305" s="147" t="str">
        <f t="shared" si="316"/>
        <v/>
      </c>
      <c r="M305" s="147" t="str">
        <f t="shared" si="316"/>
        <v>Địa-Lụa</v>
      </c>
      <c r="N305" s="147" t="str">
        <f t="shared" si="316"/>
        <v/>
      </c>
      <c r="O305" s="147" t="str">
        <f t="shared" si="316"/>
        <v/>
      </c>
      <c r="P305" s="147" t="str">
        <f t="shared" si="316"/>
        <v/>
      </c>
      <c r="Q305" s="147" t="str">
        <f t="shared" ref="Q305" si="322">IF(OR(Q8="Địa-Lụa",Q8="Địa-Sít",Q8="Địa-Hạnh",Q8="Địa-T.Nga",Q8="GDĐP(Địa)-T.Nga"),Q8,"")</f>
        <v>Địa-Hạnh</v>
      </c>
      <c r="R305" s="147" t="str">
        <f t="shared" si="316"/>
        <v/>
      </c>
      <c r="S305" s="147" t="str">
        <f t="shared" si="316"/>
        <v/>
      </c>
      <c r="T305" s="147" t="str">
        <f t="shared" si="316"/>
        <v/>
      </c>
      <c r="U305" s="147" t="str">
        <f t="shared" si="316"/>
        <v/>
      </c>
      <c r="V305" s="147" t="str">
        <f t="shared" si="316"/>
        <v/>
      </c>
      <c r="W305" s="147" t="str">
        <f t="shared" si="318"/>
        <v/>
      </c>
      <c r="X305" s="148">
        <f t="shared" si="319"/>
        <v>-2</v>
      </c>
    </row>
    <row r="306" spans="1:24" ht="18" customHeight="1" x14ac:dyDescent="0.35">
      <c r="A306" s="146">
        <v>4</v>
      </c>
      <c r="B306" s="147" t="str">
        <f t="shared" si="320"/>
        <v/>
      </c>
      <c r="C306" s="147" t="str">
        <f t="shared" si="316"/>
        <v/>
      </c>
      <c r="D306" s="147" t="str">
        <f t="shared" si="316"/>
        <v/>
      </c>
      <c r="E306" s="147" t="str">
        <f t="shared" si="316"/>
        <v/>
      </c>
      <c r="F306" s="147" t="str">
        <f t="shared" si="316"/>
        <v/>
      </c>
      <c r="G306" s="147" t="str">
        <f t="shared" si="316"/>
        <v/>
      </c>
      <c r="H306" s="147" t="str">
        <f t="shared" si="316"/>
        <v/>
      </c>
      <c r="I306" s="147" t="str">
        <f t="shared" si="316"/>
        <v/>
      </c>
      <c r="J306" s="147" t="str">
        <f t="shared" si="316"/>
        <v/>
      </c>
      <c r="K306" s="147" t="str">
        <f t="shared" si="316"/>
        <v/>
      </c>
      <c r="L306" s="147" t="str">
        <f t="shared" si="316"/>
        <v/>
      </c>
      <c r="M306" s="147" t="str">
        <f t="shared" si="316"/>
        <v/>
      </c>
      <c r="N306" s="147" t="str">
        <f t="shared" si="316"/>
        <v/>
      </c>
      <c r="O306" s="147" t="str">
        <f t="shared" si="316"/>
        <v/>
      </c>
      <c r="P306" s="147" t="str">
        <f t="shared" si="316"/>
        <v/>
      </c>
      <c r="Q306" s="147" t="str">
        <f t="shared" ref="Q306" si="323">IF(OR(Q9="Địa-Lụa",Q9="Địa-Sít",Q9="Địa-Hạnh",Q9="Địa-T.Nga",Q9="GDĐP(Địa)-T.Nga"),Q9,"")</f>
        <v/>
      </c>
      <c r="R306" s="147" t="str">
        <f t="shared" si="316"/>
        <v>Địa-Lụa</v>
      </c>
      <c r="S306" s="147" t="str">
        <f t="shared" si="316"/>
        <v/>
      </c>
      <c r="T306" s="147" t="str">
        <f t="shared" si="316"/>
        <v/>
      </c>
      <c r="U306" s="147" t="str">
        <f t="shared" si="316"/>
        <v>Địa-Hạnh</v>
      </c>
      <c r="V306" s="147" t="str">
        <f t="shared" si="316"/>
        <v/>
      </c>
      <c r="W306" s="147" t="str">
        <f t="shared" si="318"/>
        <v/>
      </c>
      <c r="X306" s="148">
        <f t="shared" si="319"/>
        <v>-2</v>
      </c>
    </row>
    <row r="307" spans="1:24" ht="18" customHeight="1" x14ac:dyDescent="0.35">
      <c r="A307" s="149">
        <v>5</v>
      </c>
      <c r="B307" s="150" t="str">
        <f t="shared" si="320"/>
        <v/>
      </c>
      <c r="C307" s="150" t="str">
        <f t="shared" si="316"/>
        <v/>
      </c>
      <c r="D307" s="150" t="str">
        <f t="shared" si="316"/>
        <v/>
      </c>
      <c r="E307" s="150" t="str">
        <f t="shared" si="316"/>
        <v/>
      </c>
      <c r="F307" s="150" t="str">
        <f t="shared" si="316"/>
        <v/>
      </c>
      <c r="G307" s="150" t="str">
        <f t="shared" si="316"/>
        <v/>
      </c>
      <c r="H307" s="150" t="str">
        <f t="shared" si="316"/>
        <v/>
      </c>
      <c r="I307" s="150" t="str">
        <f t="shared" si="316"/>
        <v/>
      </c>
      <c r="J307" s="150" t="str">
        <f t="shared" si="316"/>
        <v/>
      </c>
      <c r="K307" s="150" t="str">
        <f t="shared" si="316"/>
        <v/>
      </c>
      <c r="L307" s="150" t="str">
        <f t="shared" si="316"/>
        <v/>
      </c>
      <c r="M307" s="150" t="str">
        <f t="shared" si="316"/>
        <v/>
      </c>
      <c r="N307" s="150" t="str">
        <f t="shared" si="316"/>
        <v/>
      </c>
      <c r="O307" s="150" t="str">
        <f t="shared" si="316"/>
        <v/>
      </c>
      <c r="P307" s="150" t="str">
        <f t="shared" si="316"/>
        <v/>
      </c>
      <c r="Q307" s="150" t="str">
        <f t="shared" ref="Q307" si="324">IF(OR(Q10="Địa-Lụa",Q10="Địa-Sít",Q10="Địa-Hạnh",Q10="Địa-T.Nga",Q10="GDĐP(Địa)-T.Nga"),Q10,"")</f>
        <v/>
      </c>
      <c r="R307" s="150" t="str">
        <f t="shared" si="316"/>
        <v>Địa-Lụa</v>
      </c>
      <c r="S307" s="150" t="str">
        <f t="shared" si="316"/>
        <v/>
      </c>
      <c r="T307" s="150" t="str">
        <f t="shared" si="316"/>
        <v/>
      </c>
      <c r="U307" s="150" t="str">
        <f t="shared" si="316"/>
        <v>Địa-Hạnh</v>
      </c>
      <c r="V307" s="150" t="str">
        <f t="shared" si="316"/>
        <v/>
      </c>
      <c r="W307" s="150" t="str">
        <f t="shared" si="318"/>
        <v/>
      </c>
      <c r="X307" s="151">
        <f t="shared" si="319"/>
        <v>-2</v>
      </c>
    </row>
    <row r="308" spans="1:24" ht="18" customHeight="1" x14ac:dyDescent="0.35">
      <c r="A308" s="142">
        <v>1</v>
      </c>
      <c r="B308" s="144" t="str">
        <f t="shared" si="320"/>
        <v/>
      </c>
      <c r="C308" s="144" t="str">
        <f t="shared" si="320"/>
        <v/>
      </c>
      <c r="D308" s="144" t="str">
        <f t="shared" si="320"/>
        <v/>
      </c>
      <c r="E308" s="144" t="str">
        <f t="shared" si="320"/>
        <v>Địa-Hạnh</v>
      </c>
      <c r="F308" s="144" t="str">
        <f t="shared" si="320"/>
        <v/>
      </c>
      <c r="G308" s="144" t="str">
        <f t="shared" si="320"/>
        <v/>
      </c>
      <c r="H308" s="144" t="str">
        <f t="shared" si="320"/>
        <v>Địa-T.Nga</v>
      </c>
      <c r="I308" s="144" t="str">
        <f t="shared" si="320"/>
        <v/>
      </c>
      <c r="J308" s="144" t="str">
        <f t="shared" si="320"/>
        <v/>
      </c>
      <c r="K308" s="144" t="str">
        <f t="shared" si="320"/>
        <v/>
      </c>
      <c r="L308" s="144" t="str">
        <f t="shared" si="320"/>
        <v/>
      </c>
      <c r="M308" s="144" t="str">
        <f t="shared" si="320"/>
        <v/>
      </c>
      <c r="N308" s="144" t="str">
        <f t="shared" si="320"/>
        <v/>
      </c>
      <c r="O308" s="144" t="str">
        <f t="shared" si="320"/>
        <v/>
      </c>
      <c r="P308" s="144" t="str">
        <f t="shared" si="320"/>
        <v/>
      </c>
      <c r="Q308" s="144" t="str">
        <f t="shared" ref="Q308" si="325">IF(OR(Q11="Địa-Lụa",Q11="Địa-Sít",Q11="Địa-Hạnh",Q11="Địa-T.Nga",Q11="GDĐP(Địa)-T.Nga"),Q11,"")</f>
        <v/>
      </c>
      <c r="R308" s="144" t="str">
        <f t="shared" si="320"/>
        <v/>
      </c>
      <c r="S308" s="144" t="str">
        <f t="shared" si="316"/>
        <v/>
      </c>
      <c r="T308" s="144" t="str">
        <f t="shared" si="316"/>
        <v/>
      </c>
      <c r="U308" s="144" t="str">
        <f t="shared" si="316"/>
        <v/>
      </c>
      <c r="V308" s="144" t="str">
        <f t="shared" si="316"/>
        <v/>
      </c>
      <c r="W308" s="144" t="str">
        <f t="shared" si="318"/>
        <v/>
      </c>
      <c r="X308" s="144">
        <f t="shared" si="319"/>
        <v>-2</v>
      </c>
    </row>
    <row r="309" spans="1:24" ht="18" customHeight="1" x14ac:dyDescent="0.35">
      <c r="A309" s="146">
        <v>2</v>
      </c>
      <c r="B309" s="147" t="str">
        <f t="shared" si="320"/>
        <v/>
      </c>
      <c r="C309" s="147" t="str">
        <f t="shared" si="320"/>
        <v/>
      </c>
      <c r="D309" s="147" t="str">
        <f t="shared" si="320"/>
        <v/>
      </c>
      <c r="E309" s="147" t="str">
        <f t="shared" si="320"/>
        <v>Địa-Hạnh</v>
      </c>
      <c r="F309" s="147" t="str">
        <f t="shared" si="320"/>
        <v/>
      </c>
      <c r="G309" s="147" t="str">
        <f t="shared" si="320"/>
        <v/>
      </c>
      <c r="H309" s="147" t="str">
        <f t="shared" si="320"/>
        <v>Địa-T.Nga</v>
      </c>
      <c r="I309" s="147" t="str">
        <f t="shared" si="320"/>
        <v/>
      </c>
      <c r="J309" s="147" t="str">
        <f t="shared" si="320"/>
        <v/>
      </c>
      <c r="K309" s="147" t="str">
        <f t="shared" si="320"/>
        <v/>
      </c>
      <c r="L309" s="147" t="str">
        <f t="shared" si="320"/>
        <v/>
      </c>
      <c r="M309" s="147" t="str">
        <f t="shared" si="320"/>
        <v/>
      </c>
      <c r="N309" s="147" t="str">
        <f t="shared" si="320"/>
        <v/>
      </c>
      <c r="O309" s="147" t="str">
        <f t="shared" si="320"/>
        <v/>
      </c>
      <c r="P309" s="147" t="str">
        <f t="shared" si="320"/>
        <v/>
      </c>
      <c r="Q309" s="147" t="str">
        <f t="shared" ref="Q309" si="326">IF(OR(Q12="Địa-Lụa",Q12="Địa-Sít",Q12="Địa-Hạnh",Q12="Địa-T.Nga",Q12="GDĐP(Địa)-T.Nga"),Q12,"")</f>
        <v/>
      </c>
      <c r="R309" s="147" t="str">
        <f t="shared" si="320"/>
        <v/>
      </c>
      <c r="S309" s="147" t="str">
        <f t="shared" si="316"/>
        <v/>
      </c>
      <c r="T309" s="147" t="str">
        <f t="shared" si="316"/>
        <v/>
      </c>
      <c r="U309" s="147" t="str">
        <f t="shared" si="316"/>
        <v/>
      </c>
      <c r="V309" s="147" t="str">
        <f t="shared" si="316"/>
        <v/>
      </c>
      <c r="W309" s="147" t="str">
        <f t="shared" si="318"/>
        <v/>
      </c>
      <c r="X309" s="147">
        <f t="shared" si="319"/>
        <v>-2</v>
      </c>
    </row>
    <row r="310" spans="1:24" ht="18" customHeight="1" x14ac:dyDescent="0.35">
      <c r="A310" s="7" t="s">
        <v>91</v>
      </c>
      <c r="B310" s="147" t="str">
        <f t="shared" si="320"/>
        <v/>
      </c>
      <c r="C310" s="147" t="str">
        <f t="shared" si="320"/>
        <v/>
      </c>
      <c r="D310" s="147" t="str">
        <f t="shared" si="320"/>
        <v>Địa-Hạnh</v>
      </c>
      <c r="E310" s="147" t="str">
        <f t="shared" si="320"/>
        <v/>
      </c>
      <c r="F310" s="147" t="str">
        <f t="shared" si="320"/>
        <v/>
      </c>
      <c r="G310" s="147" t="str">
        <f t="shared" si="320"/>
        <v/>
      </c>
      <c r="H310" s="147" t="str">
        <f t="shared" si="320"/>
        <v/>
      </c>
      <c r="I310" s="147" t="str">
        <f t="shared" si="320"/>
        <v/>
      </c>
      <c r="J310" s="147" t="str">
        <f t="shared" si="320"/>
        <v/>
      </c>
      <c r="K310" s="147" t="str">
        <f t="shared" si="320"/>
        <v/>
      </c>
      <c r="L310" s="147" t="str">
        <f t="shared" si="320"/>
        <v>Địa-T.Nga</v>
      </c>
      <c r="M310" s="147" t="str">
        <f t="shared" si="320"/>
        <v/>
      </c>
      <c r="N310" s="147" t="str">
        <f t="shared" si="320"/>
        <v/>
      </c>
      <c r="O310" s="147" t="str">
        <f t="shared" si="320"/>
        <v/>
      </c>
      <c r="P310" s="147" t="str">
        <f t="shared" si="320"/>
        <v/>
      </c>
      <c r="Q310" s="147" t="str">
        <f t="shared" ref="Q310" si="327">IF(OR(Q13="Địa-Lụa",Q13="Địa-Sít",Q13="Địa-Hạnh",Q13="Địa-T.Nga",Q13="GDĐP(Địa)-T.Nga"),Q13,"")</f>
        <v/>
      </c>
      <c r="R310" s="147" t="str">
        <f t="shared" si="320"/>
        <v/>
      </c>
      <c r="S310" s="147" t="str">
        <f t="shared" si="316"/>
        <v/>
      </c>
      <c r="T310" s="147" t="str">
        <f t="shared" si="316"/>
        <v/>
      </c>
      <c r="U310" s="147" t="str">
        <f t="shared" si="316"/>
        <v/>
      </c>
      <c r="V310" s="147" t="str">
        <f t="shared" si="316"/>
        <v/>
      </c>
      <c r="W310" s="147" t="str">
        <f t="shared" si="318"/>
        <v/>
      </c>
      <c r="X310" s="147">
        <f t="shared" si="319"/>
        <v>-2</v>
      </c>
    </row>
    <row r="311" spans="1:24" ht="18" customHeight="1" x14ac:dyDescent="0.35">
      <c r="A311" s="146">
        <v>4</v>
      </c>
      <c r="B311" s="147" t="str">
        <f t="shared" si="320"/>
        <v/>
      </c>
      <c r="C311" s="147" t="str">
        <f t="shared" si="320"/>
        <v/>
      </c>
      <c r="D311" s="147" t="str">
        <f t="shared" si="320"/>
        <v>Địa-Hạnh</v>
      </c>
      <c r="E311" s="147" t="str">
        <f t="shared" si="320"/>
        <v/>
      </c>
      <c r="F311" s="147" t="str">
        <f t="shared" si="320"/>
        <v>Địa-T.Nga</v>
      </c>
      <c r="G311" s="147" t="str">
        <f t="shared" si="320"/>
        <v/>
      </c>
      <c r="H311" s="147" t="str">
        <f t="shared" si="320"/>
        <v/>
      </c>
      <c r="I311" s="147" t="str">
        <f t="shared" si="320"/>
        <v/>
      </c>
      <c r="J311" s="147" t="str">
        <f t="shared" si="320"/>
        <v/>
      </c>
      <c r="K311" s="147" t="str">
        <f t="shared" si="320"/>
        <v/>
      </c>
      <c r="L311" s="147" t="str">
        <f t="shared" si="320"/>
        <v/>
      </c>
      <c r="M311" s="147" t="str">
        <f t="shared" si="320"/>
        <v/>
      </c>
      <c r="N311" s="147" t="str">
        <f t="shared" si="320"/>
        <v/>
      </c>
      <c r="O311" s="147" t="str">
        <f t="shared" si="320"/>
        <v/>
      </c>
      <c r="P311" s="147" t="str">
        <f t="shared" si="320"/>
        <v/>
      </c>
      <c r="Q311" s="147" t="str">
        <f t="shared" ref="Q311" si="328">IF(OR(Q14="Địa-Lụa",Q14="Địa-Sít",Q14="Địa-Hạnh",Q14="Địa-T.Nga",Q14="GDĐP(Địa)-T.Nga"),Q14,"")</f>
        <v/>
      </c>
      <c r="R311" s="147" t="str">
        <f t="shared" si="320"/>
        <v/>
      </c>
      <c r="S311" s="147" t="str">
        <f t="shared" si="316"/>
        <v/>
      </c>
      <c r="T311" s="147" t="str">
        <f t="shared" si="316"/>
        <v/>
      </c>
      <c r="U311" s="147" t="str">
        <f t="shared" si="316"/>
        <v/>
      </c>
      <c r="V311" s="147" t="str">
        <f t="shared" si="316"/>
        <v/>
      </c>
      <c r="W311" s="147" t="str">
        <f t="shared" si="318"/>
        <v/>
      </c>
      <c r="X311" s="147">
        <f t="shared" si="319"/>
        <v>-2</v>
      </c>
    </row>
    <row r="312" spans="1:24" ht="18" customHeight="1" x14ac:dyDescent="0.35">
      <c r="A312" s="149">
        <v>5</v>
      </c>
      <c r="B312" s="150" t="str">
        <f t="shared" si="320"/>
        <v/>
      </c>
      <c r="C312" s="150" t="str">
        <f t="shared" si="320"/>
        <v/>
      </c>
      <c r="D312" s="150" t="str">
        <f t="shared" si="320"/>
        <v/>
      </c>
      <c r="E312" s="150" t="str">
        <f t="shared" si="320"/>
        <v/>
      </c>
      <c r="F312" s="150" t="str">
        <f t="shared" si="320"/>
        <v/>
      </c>
      <c r="G312" s="150" t="str">
        <f t="shared" si="320"/>
        <v/>
      </c>
      <c r="H312" s="150" t="str">
        <f t="shared" si="320"/>
        <v/>
      </c>
      <c r="I312" s="150" t="str">
        <f t="shared" si="320"/>
        <v/>
      </c>
      <c r="J312" s="150" t="str">
        <f t="shared" si="320"/>
        <v/>
      </c>
      <c r="K312" s="150" t="str">
        <f t="shared" si="320"/>
        <v>Địa-T.Nga</v>
      </c>
      <c r="L312" s="150" t="str">
        <f t="shared" si="320"/>
        <v/>
      </c>
      <c r="M312" s="150" t="str">
        <f t="shared" si="320"/>
        <v/>
      </c>
      <c r="N312" s="150" t="str">
        <f t="shared" si="320"/>
        <v/>
      </c>
      <c r="O312" s="150" t="str">
        <f t="shared" si="320"/>
        <v/>
      </c>
      <c r="P312" s="150" t="str">
        <f t="shared" si="320"/>
        <v/>
      </c>
      <c r="Q312" s="150" t="str">
        <f t="shared" ref="Q312" si="329">IF(OR(Q15="Địa-Lụa",Q15="Địa-Sít",Q15="Địa-Hạnh",Q15="Địa-T.Nga",Q15="GDĐP(Địa)-T.Nga"),Q15,"")</f>
        <v/>
      </c>
      <c r="R312" s="150" t="str">
        <f t="shared" si="320"/>
        <v/>
      </c>
      <c r="S312" s="150" t="str">
        <f t="shared" si="316"/>
        <v/>
      </c>
      <c r="T312" s="150" t="str">
        <f t="shared" si="316"/>
        <v/>
      </c>
      <c r="U312" s="150" t="str">
        <f t="shared" si="316"/>
        <v/>
      </c>
      <c r="V312" s="150" t="str">
        <f t="shared" si="316"/>
        <v/>
      </c>
      <c r="W312" s="150" t="str">
        <f t="shared" si="318"/>
        <v/>
      </c>
      <c r="X312" s="150">
        <f t="shared" si="319"/>
        <v>-3</v>
      </c>
    </row>
    <row r="313" spans="1:24" ht="18" customHeight="1" x14ac:dyDescent="0.35">
      <c r="A313" s="142">
        <v>1</v>
      </c>
      <c r="B313" s="144" t="str">
        <f t="shared" si="320"/>
        <v/>
      </c>
      <c r="C313" s="144" t="str">
        <f t="shared" si="320"/>
        <v/>
      </c>
      <c r="D313" s="144" t="str">
        <f t="shared" si="320"/>
        <v>Địa-Hạnh</v>
      </c>
      <c r="E313" s="144" t="str">
        <f t="shared" si="320"/>
        <v/>
      </c>
      <c r="F313" s="144" t="str">
        <f t="shared" si="320"/>
        <v/>
      </c>
      <c r="G313" s="144" t="str">
        <f t="shared" si="320"/>
        <v/>
      </c>
      <c r="H313" s="144" t="str">
        <f t="shared" si="320"/>
        <v/>
      </c>
      <c r="I313" s="144" t="str">
        <f t="shared" si="320"/>
        <v/>
      </c>
      <c r="J313" s="144" t="str">
        <f t="shared" si="320"/>
        <v/>
      </c>
      <c r="K313" s="144" t="str">
        <f t="shared" si="320"/>
        <v/>
      </c>
      <c r="L313" s="144" t="str">
        <f t="shared" si="320"/>
        <v/>
      </c>
      <c r="M313" s="144" t="str">
        <f t="shared" si="320"/>
        <v/>
      </c>
      <c r="N313" s="144" t="str">
        <f t="shared" si="320"/>
        <v>Địa-T.Nga</v>
      </c>
      <c r="O313" s="144" t="str">
        <f t="shared" si="320"/>
        <v>Địa-Lụa</v>
      </c>
      <c r="P313" s="144" t="str">
        <f t="shared" si="320"/>
        <v/>
      </c>
      <c r="Q313" s="144" t="str">
        <f t="shared" ref="Q313" si="330">IF(OR(Q16="Địa-Lụa",Q16="Địa-Sít",Q16="Địa-Hạnh",Q16="Địa-T.Nga",Q16="GDĐP(Địa)-T.Nga"),Q16,"")</f>
        <v/>
      </c>
      <c r="R313" s="144" t="str">
        <f t="shared" si="320"/>
        <v/>
      </c>
      <c r="S313" s="144" t="str">
        <f t="shared" si="316"/>
        <v/>
      </c>
      <c r="T313" s="144" t="str">
        <f t="shared" si="316"/>
        <v/>
      </c>
      <c r="U313" s="144" t="str">
        <f t="shared" si="316"/>
        <v/>
      </c>
      <c r="V313" s="144" t="str">
        <f t="shared" si="316"/>
        <v/>
      </c>
      <c r="W313" s="144" t="str">
        <f t="shared" si="318"/>
        <v/>
      </c>
      <c r="X313" s="145">
        <f t="shared" si="319"/>
        <v>-1</v>
      </c>
    </row>
    <row r="314" spans="1:24" ht="18" customHeight="1" x14ac:dyDescent="0.35">
      <c r="A314" s="146">
        <v>2</v>
      </c>
      <c r="B314" s="147" t="str">
        <f t="shared" si="320"/>
        <v/>
      </c>
      <c r="C314" s="147" t="str">
        <f t="shared" si="320"/>
        <v/>
      </c>
      <c r="D314" s="147" t="str">
        <f t="shared" si="320"/>
        <v/>
      </c>
      <c r="E314" s="147" t="str">
        <f t="shared" si="320"/>
        <v>Địa-Hạnh</v>
      </c>
      <c r="F314" s="147" t="str">
        <f t="shared" si="320"/>
        <v/>
      </c>
      <c r="G314" s="147" t="str">
        <f t="shared" si="320"/>
        <v/>
      </c>
      <c r="H314" s="147" t="str">
        <f t="shared" si="320"/>
        <v/>
      </c>
      <c r="I314" s="147" t="str">
        <f t="shared" si="320"/>
        <v/>
      </c>
      <c r="J314" s="147" t="str">
        <f t="shared" si="320"/>
        <v/>
      </c>
      <c r="K314" s="147" t="str">
        <f t="shared" si="320"/>
        <v/>
      </c>
      <c r="L314" s="147" t="str">
        <f t="shared" si="320"/>
        <v/>
      </c>
      <c r="M314" s="147" t="str">
        <f t="shared" si="320"/>
        <v/>
      </c>
      <c r="N314" s="147" t="str">
        <f t="shared" si="320"/>
        <v>Địa-T.Nga</v>
      </c>
      <c r="O314" s="147" t="str">
        <f t="shared" si="320"/>
        <v/>
      </c>
      <c r="P314" s="147" t="str">
        <f t="shared" si="320"/>
        <v/>
      </c>
      <c r="Q314" s="147" t="str">
        <f t="shared" ref="Q314" si="331">IF(OR(Q17="Địa-Lụa",Q17="Địa-Sít",Q17="Địa-Hạnh",Q17="Địa-T.Nga",Q17="GDĐP(Địa)-T.Nga"),Q17,"")</f>
        <v/>
      </c>
      <c r="R314" s="147" t="str">
        <f t="shared" si="320"/>
        <v>Địa-Lụa</v>
      </c>
      <c r="S314" s="147" t="str">
        <f t="shared" si="316"/>
        <v/>
      </c>
      <c r="T314" s="147" t="str">
        <f t="shared" si="316"/>
        <v/>
      </c>
      <c r="U314" s="147" t="str">
        <f t="shared" si="316"/>
        <v/>
      </c>
      <c r="V314" s="147" t="str">
        <f t="shared" si="316"/>
        <v/>
      </c>
      <c r="W314" s="147" t="str">
        <f t="shared" si="318"/>
        <v/>
      </c>
      <c r="X314" s="148">
        <f t="shared" si="319"/>
        <v>-1</v>
      </c>
    </row>
    <row r="315" spans="1:24" ht="18" customHeight="1" x14ac:dyDescent="0.35">
      <c r="A315" s="7" t="s">
        <v>92</v>
      </c>
      <c r="B315" s="147" t="str">
        <f t="shared" si="320"/>
        <v/>
      </c>
      <c r="C315" s="147" t="str">
        <f t="shared" si="320"/>
        <v/>
      </c>
      <c r="D315" s="147" t="str">
        <f t="shared" si="320"/>
        <v/>
      </c>
      <c r="E315" s="147" t="str">
        <f t="shared" si="320"/>
        <v/>
      </c>
      <c r="F315" s="147" t="str">
        <f t="shared" si="320"/>
        <v/>
      </c>
      <c r="G315" s="147" t="str">
        <f t="shared" si="320"/>
        <v/>
      </c>
      <c r="H315" s="147" t="str">
        <f t="shared" si="320"/>
        <v>Địa-T.Nga</v>
      </c>
      <c r="I315" s="147" t="str">
        <f t="shared" si="320"/>
        <v/>
      </c>
      <c r="J315" s="147" t="str">
        <f t="shared" si="320"/>
        <v/>
      </c>
      <c r="K315" s="147" t="str">
        <f t="shared" si="320"/>
        <v/>
      </c>
      <c r="L315" s="147" t="str">
        <f t="shared" si="320"/>
        <v/>
      </c>
      <c r="M315" s="147" t="str">
        <f t="shared" si="320"/>
        <v/>
      </c>
      <c r="N315" s="147" t="str">
        <f t="shared" si="320"/>
        <v/>
      </c>
      <c r="O315" s="147" t="str">
        <f t="shared" si="320"/>
        <v/>
      </c>
      <c r="P315" s="147" t="str">
        <f t="shared" si="320"/>
        <v/>
      </c>
      <c r="Q315" s="147" t="str">
        <f t="shared" ref="Q315" si="332">IF(OR(Q18="Địa-Lụa",Q18="Địa-Sít",Q18="Địa-Hạnh",Q18="Địa-T.Nga",Q18="GDĐP(Địa)-T.Nga"),Q18,"")</f>
        <v/>
      </c>
      <c r="R315" s="147" t="str">
        <f t="shared" si="320"/>
        <v>Địa-Lụa</v>
      </c>
      <c r="S315" s="147" t="str">
        <f t="shared" si="316"/>
        <v/>
      </c>
      <c r="T315" s="147" t="str">
        <f t="shared" si="316"/>
        <v/>
      </c>
      <c r="U315" s="147" t="str">
        <f t="shared" si="316"/>
        <v>Địa-Hạnh</v>
      </c>
      <c r="V315" s="147" t="str">
        <f t="shared" si="316"/>
        <v/>
      </c>
      <c r="W315" s="147" t="str">
        <f t="shared" si="318"/>
        <v/>
      </c>
      <c r="X315" s="148">
        <f t="shared" si="319"/>
        <v>-1</v>
      </c>
    </row>
    <row r="316" spans="1:24" ht="18" customHeight="1" x14ac:dyDescent="0.35">
      <c r="A316" s="146">
        <v>4</v>
      </c>
      <c r="B316" s="147" t="str">
        <f t="shared" si="320"/>
        <v/>
      </c>
      <c r="C316" s="147" t="str">
        <f t="shared" si="320"/>
        <v/>
      </c>
      <c r="D316" s="147" t="str">
        <f t="shared" si="320"/>
        <v/>
      </c>
      <c r="E316" s="147" t="str">
        <f t="shared" si="320"/>
        <v/>
      </c>
      <c r="F316" s="147" t="str">
        <f t="shared" si="320"/>
        <v>Địa-T.Nga</v>
      </c>
      <c r="G316" s="147" t="str">
        <f t="shared" si="320"/>
        <v/>
      </c>
      <c r="H316" s="147" t="str">
        <f t="shared" si="320"/>
        <v/>
      </c>
      <c r="I316" s="147" t="str">
        <f t="shared" si="320"/>
        <v/>
      </c>
      <c r="J316" s="147" t="str">
        <f t="shared" si="320"/>
        <v/>
      </c>
      <c r="K316" s="147" t="str">
        <f t="shared" si="320"/>
        <v/>
      </c>
      <c r="L316" s="147" t="str">
        <f t="shared" si="320"/>
        <v/>
      </c>
      <c r="M316" s="147" t="str">
        <f t="shared" si="320"/>
        <v/>
      </c>
      <c r="N316" s="147" t="str">
        <f t="shared" si="320"/>
        <v/>
      </c>
      <c r="O316" s="147" t="str">
        <f t="shared" si="320"/>
        <v/>
      </c>
      <c r="P316" s="147" t="str">
        <f t="shared" si="320"/>
        <v/>
      </c>
      <c r="Q316" s="147" t="str">
        <f t="shared" ref="Q316" si="333">IF(OR(Q19="Địa-Lụa",Q19="Địa-Sít",Q19="Địa-Hạnh",Q19="Địa-T.Nga",Q19="GDĐP(Địa)-T.Nga"),Q19,"")</f>
        <v/>
      </c>
      <c r="R316" s="147" t="str">
        <f t="shared" si="320"/>
        <v/>
      </c>
      <c r="S316" s="147" t="str">
        <f t="shared" si="316"/>
        <v>Địa-Lụa</v>
      </c>
      <c r="T316" s="147" t="str">
        <f t="shared" si="316"/>
        <v/>
      </c>
      <c r="U316" s="147" t="str">
        <f t="shared" si="316"/>
        <v/>
      </c>
      <c r="V316" s="147" t="str">
        <f t="shared" si="316"/>
        <v>Địa-Hạnh</v>
      </c>
      <c r="W316" s="147" t="str">
        <f t="shared" si="318"/>
        <v/>
      </c>
      <c r="X316" s="148">
        <f t="shared" si="319"/>
        <v>-1</v>
      </c>
    </row>
    <row r="317" spans="1:24" ht="18" customHeight="1" x14ac:dyDescent="0.35">
      <c r="A317" s="149">
        <v>5</v>
      </c>
      <c r="B317" s="150" t="str">
        <f t="shared" si="320"/>
        <v/>
      </c>
      <c r="C317" s="150" t="str">
        <f t="shared" si="320"/>
        <v/>
      </c>
      <c r="D317" s="150" t="str">
        <f t="shared" si="320"/>
        <v/>
      </c>
      <c r="E317" s="150" t="str">
        <f t="shared" si="320"/>
        <v/>
      </c>
      <c r="F317" s="150" t="str">
        <f t="shared" si="320"/>
        <v>Địa-T.Nga</v>
      </c>
      <c r="G317" s="150" t="str">
        <f t="shared" si="320"/>
        <v/>
      </c>
      <c r="H317" s="150" t="str">
        <f t="shared" si="320"/>
        <v/>
      </c>
      <c r="I317" s="150" t="str">
        <f t="shared" si="320"/>
        <v/>
      </c>
      <c r="J317" s="150" t="str">
        <f t="shared" si="320"/>
        <v/>
      </c>
      <c r="K317" s="150" t="str">
        <f t="shared" si="320"/>
        <v/>
      </c>
      <c r="L317" s="150" t="str">
        <f t="shared" si="320"/>
        <v/>
      </c>
      <c r="M317" s="150" t="str">
        <f t="shared" si="320"/>
        <v/>
      </c>
      <c r="N317" s="150" t="str">
        <f t="shared" si="320"/>
        <v/>
      </c>
      <c r="O317" s="150" t="str">
        <f t="shared" si="320"/>
        <v/>
      </c>
      <c r="P317" s="150" t="str">
        <f t="shared" si="320"/>
        <v/>
      </c>
      <c r="Q317" s="150" t="str">
        <f t="shared" ref="Q317" si="334">IF(OR(Q20="Địa-Lụa",Q20="Địa-Sít",Q20="Địa-Hạnh",Q20="Địa-T.Nga",Q20="GDĐP(Địa)-T.Nga"),Q20,"")</f>
        <v/>
      </c>
      <c r="R317" s="150" t="str">
        <f t="shared" si="320"/>
        <v/>
      </c>
      <c r="S317" s="150" t="str">
        <f t="shared" si="316"/>
        <v>Địa-Lụa</v>
      </c>
      <c r="T317" s="150" t="str">
        <f t="shared" si="316"/>
        <v/>
      </c>
      <c r="U317" s="150" t="str">
        <f t="shared" si="316"/>
        <v/>
      </c>
      <c r="V317" s="150" t="str">
        <f t="shared" si="316"/>
        <v>Địa-Hạnh</v>
      </c>
      <c r="W317" s="150" t="str">
        <f t="shared" si="318"/>
        <v/>
      </c>
      <c r="X317" s="151">
        <f t="shared" si="319"/>
        <v>-1</v>
      </c>
    </row>
    <row r="318" spans="1:24" ht="18" customHeight="1" x14ac:dyDescent="0.35">
      <c r="A318" s="142">
        <v>1</v>
      </c>
      <c r="B318" s="144" t="str">
        <f t="shared" si="320"/>
        <v/>
      </c>
      <c r="C318" s="144" t="str">
        <f t="shared" si="320"/>
        <v/>
      </c>
      <c r="D318" s="144" t="str">
        <f t="shared" si="320"/>
        <v/>
      </c>
      <c r="E318" s="144" t="str">
        <f t="shared" si="320"/>
        <v/>
      </c>
      <c r="F318" s="144" t="str">
        <f t="shared" si="320"/>
        <v/>
      </c>
      <c r="G318" s="144" t="str">
        <f t="shared" si="320"/>
        <v/>
      </c>
      <c r="H318" s="144" t="str">
        <f t="shared" si="320"/>
        <v/>
      </c>
      <c r="I318" s="144" t="str">
        <f t="shared" si="320"/>
        <v/>
      </c>
      <c r="J318" s="144" t="str">
        <f t="shared" si="320"/>
        <v/>
      </c>
      <c r="K318" s="144" t="str">
        <f t="shared" si="320"/>
        <v/>
      </c>
      <c r="L318" s="144" t="str">
        <f t="shared" si="320"/>
        <v/>
      </c>
      <c r="M318" s="144" t="str">
        <f t="shared" si="320"/>
        <v/>
      </c>
      <c r="N318" s="144" t="str">
        <f t="shared" si="320"/>
        <v/>
      </c>
      <c r="O318" s="144" t="str">
        <f t="shared" si="320"/>
        <v>Địa-Lụa</v>
      </c>
      <c r="P318" s="144" t="str">
        <f t="shared" si="320"/>
        <v/>
      </c>
      <c r="Q318" s="144" t="str">
        <f t="shared" ref="Q318" si="335">IF(OR(Q21="Địa-Lụa",Q21="Địa-Sít",Q21="Địa-Hạnh",Q21="Địa-T.Nga",Q21="GDĐP(Địa)-T.Nga"),Q21,"")</f>
        <v/>
      </c>
      <c r="R318" s="144" t="str">
        <f t="shared" si="320"/>
        <v/>
      </c>
      <c r="S318" s="144" t="str">
        <f t="shared" si="316"/>
        <v/>
      </c>
      <c r="T318" s="144" t="str">
        <f t="shared" si="316"/>
        <v/>
      </c>
      <c r="U318" s="144" t="str">
        <f t="shared" si="316"/>
        <v/>
      </c>
      <c r="V318" s="144" t="str">
        <f t="shared" si="316"/>
        <v>Địa-Hạnh</v>
      </c>
      <c r="W318" s="144" t="str">
        <f t="shared" si="318"/>
        <v/>
      </c>
      <c r="X318" s="145">
        <f t="shared" si="319"/>
        <v>-2</v>
      </c>
    </row>
    <row r="319" spans="1:24" ht="18" customHeight="1" x14ac:dyDescent="0.35">
      <c r="A319" s="146">
        <v>2</v>
      </c>
      <c r="B319" s="147" t="str">
        <f t="shared" si="320"/>
        <v/>
      </c>
      <c r="C319" s="147" t="str">
        <f t="shared" si="320"/>
        <v/>
      </c>
      <c r="D319" s="147" t="str">
        <f t="shared" si="320"/>
        <v/>
      </c>
      <c r="E319" s="147" t="str">
        <f t="shared" si="320"/>
        <v/>
      </c>
      <c r="F319" s="147" t="str">
        <f t="shared" si="320"/>
        <v/>
      </c>
      <c r="G319" s="147" t="str">
        <f t="shared" si="320"/>
        <v/>
      </c>
      <c r="H319" s="147" t="str">
        <f t="shared" si="320"/>
        <v/>
      </c>
      <c r="I319" s="147" t="str">
        <f t="shared" si="320"/>
        <v/>
      </c>
      <c r="J319" s="147" t="str">
        <f t="shared" si="320"/>
        <v/>
      </c>
      <c r="K319" s="147" t="str">
        <f t="shared" si="320"/>
        <v/>
      </c>
      <c r="L319" s="147" t="str">
        <f t="shared" si="320"/>
        <v/>
      </c>
      <c r="M319" s="147" t="str">
        <f t="shared" si="320"/>
        <v/>
      </c>
      <c r="N319" s="147" t="str">
        <f t="shared" si="320"/>
        <v/>
      </c>
      <c r="O319" s="147" t="str">
        <f t="shared" si="320"/>
        <v>Địa-Lụa</v>
      </c>
      <c r="P319" s="147" t="str">
        <f t="shared" si="320"/>
        <v/>
      </c>
      <c r="Q319" s="147" t="str">
        <f t="shared" ref="Q319" si="336">IF(OR(Q22="Địa-Lụa",Q22="Địa-Sít",Q22="Địa-Hạnh",Q22="Địa-T.Nga",Q22="GDĐP(Địa)-T.Nga"),Q22,"")</f>
        <v/>
      </c>
      <c r="R319" s="147" t="str">
        <f t="shared" si="320"/>
        <v/>
      </c>
      <c r="S319" s="147" t="str">
        <f t="shared" ref="S319:V319" si="337">IF(OR(S22="Địa-Lụa",S22="Địa-Sít",S22="Địa-Hạnh",S22="Địa-T.Nga",S22="GDĐP(Địa)-T.Nga"),S22,"")</f>
        <v/>
      </c>
      <c r="T319" s="147" t="str">
        <f t="shared" si="337"/>
        <v/>
      </c>
      <c r="U319" s="147" t="str">
        <f t="shared" si="337"/>
        <v/>
      </c>
      <c r="V319" s="147" t="str">
        <f t="shared" si="337"/>
        <v>Địa-Hạnh</v>
      </c>
      <c r="W319" s="147" t="str">
        <f t="shared" si="318"/>
        <v/>
      </c>
      <c r="X319" s="148">
        <f t="shared" si="319"/>
        <v>-2</v>
      </c>
    </row>
    <row r="320" spans="1:24" ht="18" customHeight="1" x14ac:dyDescent="0.35">
      <c r="A320" s="7" t="s">
        <v>93</v>
      </c>
      <c r="B320" s="147" t="str">
        <f t="shared" ref="B320:V331" si="338">IF(OR(B23="Địa-Lụa",B23="Địa-Sít",B23="Địa-Hạnh",B23="Địa-T.Nga",B23="GDĐP(Địa)-T.Nga"),B23,"")</f>
        <v/>
      </c>
      <c r="C320" s="147" t="str">
        <f t="shared" si="338"/>
        <v/>
      </c>
      <c r="D320" s="147" t="str">
        <f t="shared" si="338"/>
        <v/>
      </c>
      <c r="E320" s="147" t="str">
        <f t="shared" si="338"/>
        <v/>
      </c>
      <c r="F320" s="147" t="str">
        <f t="shared" si="338"/>
        <v/>
      </c>
      <c r="G320" s="147" t="str">
        <f t="shared" si="338"/>
        <v/>
      </c>
      <c r="H320" s="147" t="str">
        <f t="shared" si="338"/>
        <v/>
      </c>
      <c r="I320" s="147" t="str">
        <f t="shared" si="338"/>
        <v/>
      </c>
      <c r="J320" s="147" t="str">
        <f t="shared" si="338"/>
        <v/>
      </c>
      <c r="K320" s="147" t="str">
        <f t="shared" si="338"/>
        <v/>
      </c>
      <c r="L320" s="147" t="str">
        <f t="shared" si="338"/>
        <v/>
      </c>
      <c r="M320" s="147" t="str">
        <f t="shared" si="338"/>
        <v/>
      </c>
      <c r="N320" s="147" t="str">
        <f t="shared" si="338"/>
        <v/>
      </c>
      <c r="O320" s="147" t="str">
        <f t="shared" si="338"/>
        <v/>
      </c>
      <c r="P320" s="147" t="str">
        <f t="shared" si="338"/>
        <v/>
      </c>
      <c r="Q320" s="147" t="str">
        <f t="shared" ref="Q320" si="339">IF(OR(Q23="Địa-Lụa",Q23="Địa-Sít",Q23="Địa-Hạnh",Q23="Địa-T.Nga",Q23="GDĐP(Địa)-T.Nga"),Q23,"")</f>
        <v>Địa-Hạnh</v>
      </c>
      <c r="R320" s="147" t="str">
        <f t="shared" si="338"/>
        <v/>
      </c>
      <c r="S320" s="147" t="str">
        <f t="shared" si="338"/>
        <v/>
      </c>
      <c r="T320" s="147" t="str">
        <f t="shared" si="338"/>
        <v>Địa-Lụa</v>
      </c>
      <c r="U320" s="147" t="str">
        <f t="shared" si="338"/>
        <v/>
      </c>
      <c r="V320" s="147" t="str">
        <f t="shared" si="338"/>
        <v/>
      </c>
      <c r="W320" s="147" t="str">
        <f t="shared" si="318"/>
        <v/>
      </c>
      <c r="X320" s="148">
        <f t="shared" si="319"/>
        <v>-2</v>
      </c>
    </row>
    <row r="321" spans="1:24" ht="18" customHeight="1" x14ac:dyDescent="0.35">
      <c r="A321" s="146">
        <v>4</v>
      </c>
      <c r="B321" s="147" t="str">
        <f t="shared" si="338"/>
        <v/>
      </c>
      <c r="C321" s="147" t="str">
        <f t="shared" si="338"/>
        <v/>
      </c>
      <c r="D321" s="147" t="str">
        <f t="shared" si="338"/>
        <v/>
      </c>
      <c r="E321" s="147" t="str">
        <f t="shared" si="338"/>
        <v/>
      </c>
      <c r="F321" s="147" t="str">
        <f t="shared" si="338"/>
        <v/>
      </c>
      <c r="G321" s="147" t="str">
        <f t="shared" si="338"/>
        <v/>
      </c>
      <c r="H321" s="147" t="str">
        <f t="shared" si="338"/>
        <v/>
      </c>
      <c r="I321" s="147" t="str">
        <f t="shared" si="338"/>
        <v/>
      </c>
      <c r="J321" s="147" t="str">
        <f t="shared" si="338"/>
        <v/>
      </c>
      <c r="K321" s="147" t="str">
        <f t="shared" si="338"/>
        <v/>
      </c>
      <c r="L321" s="147" t="str">
        <f t="shared" si="338"/>
        <v/>
      </c>
      <c r="M321" s="147" t="str">
        <f t="shared" si="338"/>
        <v/>
      </c>
      <c r="N321" s="147" t="str">
        <f t="shared" si="338"/>
        <v/>
      </c>
      <c r="O321" s="147" t="str">
        <f t="shared" si="338"/>
        <v/>
      </c>
      <c r="P321" s="147" t="str">
        <f t="shared" si="338"/>
        <v/>
      </c>
      <c r="Q321" s="147" t="str">
        <f t="shared" ref="Q321" si="340">IF(OR(Q24="Địa-Lụa",Q24="Địa-Sít",Q24="Địa-Hạnh",Q24="Địa-T.Nga",Q24="GDĐP(Địa)-T.Nga"),Q24,"")</f>
        <v>Địa-Hạnh</v>
      </c>
      <c r="R321" s="147" t="str">
        <f t="shared" si="338"/>
        <v/>
      </c>
      <c r="S321" s="147" t="str">
        <f t="shared" si="338"/>
        <v/>
      </c>
      <c r="T321" s="147" t="str">
        <f t="shared" si="338"/>
        <v>Địa-Lụa</v>
      </c>
      <c r="U321" s="147" t="str">
        <f t="shared" si="338"/>
        <v/>
      </c>
      <c r="V321" s="147" t="str">
        <f t="shared" si="338"/>
        <v/>
      </c>
      <c r="W321" s="147" t="str">
        <f t="shared" si="318"/>
        <v/>
      </c>
      <c r="X321" s="148">
        <f t="shared" si="319"/>
        <v>-2</v>
      </c>
    </row>
    <row r="322" spans="1:24" ht="18" customHeight="1" x14ac:dyDescent="0.35">
      <c r="A322" s="149">
        <v>5</v>
      </c>
      <c r="B322" s="150" t="str">
        <f t="shared" si="338"/>
        <v/>
      </c>
      <c r="C322" s="150" t="str">
        <f t="shared" si="338"/>
        <v/>
      </c>
      <c r="D322" s="150" t="str">
        <f t="shared" si="338"/>
        <v/>
      </c>
      <c r="E322" s="150" t="str">
        <f t="shared" si="338"/>
        <v/>
      </c>
      <c r="F322" s="150" t="str">
        <f t="shared" si="338"/>
        <v/>
      </c>
      <c r="G322" s="150" t="str">
        <f t="shared" si="338"/>
        <v/>
      </c>
      <c r="H322" s="150" t="str">
        <f t="shared" si="338"/>
        <v/>
      </c>
      <c r="I322" s="150" t="str">
        <f t="shared" si="338"/>
        <v/>
      </c>
      <c r="J322" s="150" t="str">
        <f t="shared" si="338"/>
        <v/>
      </c>
      <c r="K322" s="150" t="str">
        <f t="shared" si="338"/>
        <v/>
      </c>
      <c r="L322" s="150" t="str">
        <f t="shared" si="338"/>
        <v/>
      </c>
      <c r="M322" s="150" t="str">
        <f t="shared" si="338"/>
        <v/>
      </c>
      <c r="N322" s="150" t="str">
        <f t="shared" si="338"/>
        <v/>
      </c>
      <c r="O322" s="150" t="str">
        <f t="shared" si="338"/>
        <v/>
      </c>
      <c r="P322" s="150" t="str">
        <f t="shared" si="338"/>
        <v/>
      </c>
      <c r="Q322" s="150" t="str">
        <f t="shared" ref="Q322" si="341">IF(OR(Q25="Địa-Lụa",Q25="Địa-Sít",Q25="Địa-Hạnh",Q25="Địa-T.Nga",Q25="GDĐP(Địa)-T.Nga"),Q25,"")</f>
        <v/>
      </c>
      <c r="R322" s="150" t="str">
        <f t="shared" si="338"/>
        <v/>
      </c>
      <c r="S322" s="150" t="str">
        <f t="shared" si="338"/>
        <v>Địa-Lụa</v>
      </c>
      <c r="T322" s="150" t="str">
        <f t="shared" si="338"/>
        <v/>
      </c>
      <c r="U322" s="150" t="str">
        <f t="shared" si="338"/>
        <v/>
      </c>
      <c r="V322" s="150" t="str">
        <f t="shared" si="338"/>
        <v/>
      </c>
      <c r="W322" s="150" t="str">
        <f t="shared" si="318"/>
        <v/>
      </c>
      <c r="X322" s="151">
        <f t="shared" si="319"/>
        <v>-3</v>
      </c>
    </row>
    <row r="323" spans="1:24" ht="18" customHeight="1" x14ac:dyDescent="0.35">
      <c r="A323" s="142">
        <v>1</v>
      </c>
      <c r="B323" s="144" t="str">
        <f t="shared" si="338"/>
        <v/>
      </c>
      <c r="C323" s="144" t="str">
        <f t="shared" si="338"/>
        <v/>
      </c>
      <c r="D323" s="144" t="str">
        <f t="shared" si="338"/>
        <v/>
      </c>
      <c r="E323" s="144" t="str">
        <f t="shared" si="338"/>
        <v/>
      </c>
      <c r="F323" s="144" t="str">
        <f t="shared" si="338"/>
        <v/>
      </c>
      <c r="G323" s="144" t="str">
        <f t="shared" si="338"/>
        <v/>
      </c>
      <c r="H323" s="144" t="str">
        <f t="shared" si="338"/>
        <v/>
      </c>
      <c r="I323" s="144" t="str">
        <f t="shared" si="338"/>
        <v/>
      </c>
      <c r="J323" s="144" t="str">
        <f t="shared" si="338"/>
        <v/>
      </c>
      <c r="K323" s="144" t="str">
        <f t="shared" si="338"/>
        <v/>
      </c>
      <c r="L323" s="144" t="str">
        <f t="shared" si="338"/>
        <v/>
      </c>
      <c r="M323" s="144" t="str">
        <f t="shared" si="338"/>
        <v>Địa-Lụa</v>
      </c>
      <c r="N323" s="144" t="str">
        <f t="shared" si="338"/>
        <v>Địa-T.Nga</v>
      </c>
      <c r="O323" s="144" t="str">
        <f t="shared" si="338"/>
        <v/>
      </c>
      <c r="P323" s="144" t="str">
        <f t="shared" si="338"/>
        <v/>
      </c>
      <c r="Q323" s="144" t="str">
        <f t="shared" ref="Q323" si="342">IF(OR(Q26="Địa-Lụa",Q26="Địa-Sít",Q26="Địa-Hạnh",Q26="Địa-T.Nga",Q26="GDĐP(Địa)-T.Nga"),Q26,"")</f>
        <v/>
      </c>
      <c r="R323" s="144" t="str">
        <f t="shared" si="338"/>
        <v/>
      </c>
      <c r="S323" s="144" t="str">
        <f t="shared" si="338"/>
        <v/>
      </c>
      <c r="T323" s="144" t="str">
        <f t="shared" si="338"/>
        <v/>
      </c>
      <c r="U323" s="144" t="str">
        <f t="shared" si="338"/>
        <v/>
      </c>
      <c r="V323" s="144" t="str">
        <f t="shared" si="338"/>
        <v/>
      </c>
      <c r="W323" s="144" t="str">
        <f t="shared" si="318"/>
        <v/>
      </c>
      <c r="X323" s="145">
        <f t="shared" si="319"/>
        <v>-2</v>
      </c>
    </row>
    <row r="324" spans="1:24" ht="18" customHeight="1" x14ac:dyDescent="0.35">
      <c r="A324" s="146">
        <v>2</v>
      </c>
      <c r="B324" s="147" t="str">
        <f t="shared" si="338"/>
        <v/>
      </c>
      <c r="C324" s="147" t="str">
        <f t="shared" si="338"/>
        <v/>
      </c>
      <c r="D324" s="147" t="str">
        <f t="shared" si="338"/>
        <v/>
      </c>
      <c r="E324" s="147" t="str">
        <f t="shared" si="338"/>
        <v/>
      </c>
      <c r="F324" s="147" t="str">
        <f t="shared" si="338"/>
        <v/>
      </c>
      <c r="G324" s="147" t="str">
        <f t="shared" si="338"/>
        <v/>
      </c>
      <c r="H324" s="147" t="str">
        <f t="shared" si="338"/>
        <v/>
      </c>
      <c r="I324" s="147" t="str">
        <f t="shared" si="338"/>
        <v/>
      </c>
      <c r="J324" s="147" t="str">
        <f t="shared" si="338"/>
        <v/>
      </c>
      <c r="K324" s="147" t="str">
        <f t="shared" si="338"/>
        <v>Địa-T.Nga</v>
      </c>
      <c r="L324" s="147" t="str">
        <f t="shared" si="338"/>
        <v/>
      </c>
      <c r="M324" s="147" t="str">
        <f t="shared" si="338"/>
        <v/>
      </c>
      <c r="N324" s="147" t="str">
        <f t="shared" si="338"/>
        <v/>
      </c>
      <c r="O324" s="147" t="str">
        <f t="shared" si="338"/>
        <v/>
      </c>
      <c r="P324" s="147" t="str">
        <f t="shared" si="338"/>
        <v/>
      </c>
      <c r="Q324" s="147" t="str">
        <f t="shared" ref="Q324" si="343">IF(OR(Q27="Địa-Lụa",Q27="Địa-Sít",Q27="Địa-Hạnh",Q27="Địa-T.Nga",Q27="GDĐP(Địa)-T.Nga"),Q27,"")</f>
        <v/>
      </c>
      <c r="R324" s="147" t="str">
        <f t="shared" si="338"/>
        <v/>
      </c>
      <c r="S324" s="147" t="str">
        <f t="shared" si="338"/>
        <v>Địa-Lụa</v>
      </c>
      <c r="T324" s="147" t="str">
        <f t="shared" si="338"/>
        <v/>
      </c>
      <c r="U324" s="147" t="str">
        <f t="shared" si="338"/>
        <v/>
      </c>
      <c r="V324" s="147" t="str">
        <f t="shared" si="338"/>
        <v/>
      </c>
      <c r="W324" s="147" t="str">
        <f t="shared" si="318"/>
        <v/>
      </c>
      <c r="X324" s="148">
        <f t="shared" si="319"/>
        <v>-2</v>
      </c>
    </row>
    <row r="325" spans="1:24" ht="18" customHeight="1" x14ac:dyDescent="0.35">
      <c r="A325" s="152" t="s">
        <v>86</v>
      </c>
      <c r="B325" s="147" t="str">
        <f t="shared" si="338"/>
        <v/>
      </c>
      <c r="C325" s="147" t="str">
        <f t="shared" si="338"/>
        <v/>
      </c>
      <c r="D325" s="147" t="str">
        <f t="shared" si="338"/>
        <v/>
      </c>
      <c r="E325" s="147" t="str">
        <f t="shared" si="338"/>
        <v/>
      </c>
      <c r="F325" s="147" t="str">
        <f t="shared" si="338"/>
        <v/>
      </c>
      <c r="G325" s="147" t="str">
        <f t="shared" si="338"/>
        <v/>
      </c>
      <c r="H325" s="147" t="str">
        <f t="shared" si="338"/>
        <v/>
      </c>
      <c r="I325" s="147" t="str">
        <f t="shared" si="338"/>
        <v/>
      </c>
      <c r="J325" s="147" t="str">
        <f t="shared" si="338"/>
        <v/>
      </c>
      <c r="K325" s="147" t="str">
        <f t="shared" si="338"/>
        <v>Địa-T.Nga</v>
      </c>
      <c r="L325" s="147" t="str">
        <f t="shared" si="338"/>
        <v/>
      </c>
      <c r="M325" s="147" t="str">
        <f t="shared" si="338"/>
        <v/>
      </c>
      <c r="N325" s="147" t="str">
        <f t="shared" si="338"/>
        <v/>
      </c>
      <c r="O325" s="147" t="str">
        <f t="shared" si="338"/>
        <v/>
      </c>
      <c r="P325" s="147" t="str">
        <f t="shared" si="338"/>
        <v/>
      </c>
      <c r="Q325" s="147" t="str">
        <f t="shared" ref="Q325" si="344">IF(OR(Q28="Địa-Lụa",Q28="Địa-Sít",Q28="Địa-Hạnh",Q28="Địa-T.Nga",Q28="GDĐP(Địa)-T.Nga"),Q28,"")</f>
        <v/>
      </c>
      <c r="R325" s="147" t="str">
        <f t="shared" si="338"/>
        <v/>
      </c>
      <c r="S325" s="147" t="str">
        <f t="shared" si="338"/>
        <v>Địa-Lụa</v>
      </c>
      <c r="T325" s="147" t="str">
        <f t="shared" si="338"/>
        <v/>
      </c>
      <c r="U325" s="147" t="str">
        <f t="shared" si="338"/>
        <v/>
      </c>
      <c r="V325" s="147" t="str">
        <f t="shared" si="338"/>
        <v/>
      </c>
      <c r="W325" s="147" t="str">
        <f t="shared" si="318"/>
        <v/>
      </c>
      <c r="X325" s="148">
        <f t="shared" si="319"/>
        <v>-2</v>
      </c>
    </row>
    <row r="326" spans="1:24" ht="18" customHeight="1" x14ac:dyDescent="0.35">
      <c r="A326" s="146">
        <v>4</v>
      </c>
      <c r="B326" s="147" t="str">
        <f t="shared" si="338"/>
        <v/>
      </c>
      <c r="C326" s="147" t="str">
        <f t="shared" si="338"/>
        <v/>
      </c>
      <c r="D326" s="147" t="str">
        <f t="shared" si="338"/>
        <v/>
      </c>
      <c r="E326" s="147" t="str">
        <f t="shared" si="338"/>
        <v/>
      </c>
      <c r="F326" s="147" t="str">
        <f t="shared" si="338"/>
        <v/>
      </c>
      <c r="G326" s="147" t="str">
        <f t="shared" si="338"/>
        <v/>
      </c>
      <c r="H326" s="147" t="str">
        <f t="shared" si="338"/>
        <v/>
      </c>
      <c r="I326" s="147" t="str">
        <f t="shared" si="338"/>
        <v/>
      </c>
      <c r="J326" s="147" t="str">
        <f t="shared" si="338"/>
        <v/>
      </c>
      <c r="K326" s="147" t="str">
        <f t="shared" si="338"/>
        <v/>
      </c>
      <c r="L326" s="147" t="str">
        <f t="shared" si="338"/>
        <v>Địa-T.Nga</v>
      </c>
      <c r="M326" s="147" t="str">
        <f t="shared" si="338"/>
        <v/>
      </c>
      <c r="N326" s="147" t="str">
        <f t="shared" si="338"/>
        <v/>
      </c>
      <c r="O326" s="147" t="str">
        <f t="shared" si="338"/>
        <v/>
      </c>
      <c r="P326" s="147" t="str">
        <f t="shared" si="338"/>
        <v/>
      </c>
      <c r="Q326" s="147" t="str">
        <f t="shared" ref="Q326" si="345">IF(OR(Q29="Địa-Lụa",Q29="Địa-Sít",Q29="Địa-Hạnh",Q29="Địa-T.Nga",Q29="GDĐP(Địa)-T.Nga"),Q29,"")</f>
        <v/>
      </c>
      <c r="R326" s="147" t="str">
        <f t="shared" si="338"/>
        <v/>
      </c>
      <c r="S326" s="147" t="str">
        <f t="shared" si="338"/>
        <v/>
      </c>
      <c r="T326" s="147" t="str">
        <f t="shared" si="338"/>
        <v>Địa-Lụa</v>
      </c>
      <c r="U326" s="147" t="str">
        <f t="shared" si="338"/>
        <v/>
      </c>
      <c r="V326" s="147" t="str">
        <f t="shared" si="338"/>
        <v/>
      </c>
      <c r="W326" s="147" t="str">
        <f t="shared" si="318"/>
        <v/>
      </c>
      <c r="X326" s="148">
        <f t="shared" si="319"/>
        <v>-2</v>
      </c>
    </row>
    <row r="327" spans="1:24" ht="18" customHeight="1" x14ac:dyDescent="0.35">
      <c r="A327" s="146">
        <v>5</v>
      </c>
      <c r="B327" s="150" t="str">
        <f t="shared" si="338"/>
        <v/>
      </c>
      <c r="C327" s="150" t="str">
        <f t="shared" si="338"/>
        <v/>
      </c>
      <c r="D327" s="150" t="str">
        <f t="shared" si="338"/>
        <v/>
      </c>
      <c r="E327" s="150" t="str">
        <f t="shared" si="338"/>
        <v/>
      </c>
      <c r="F327" s="150" t="str">
        <f t="shared" si="338"/>
        <v/>
      </c>
      <c r="G327" s="150" t="str">
        <f t="shared" si="338"/>
        <v/>
      </c>
      <c r="H327" s="150" t="str">
        <f t="shared" si="338"/>
        <v/>
      </c>
      <c r="I327" s="150" t="str">
        <f t="shared" si="338"/>
        <v/>
      </c>
      <c r="J327" s="150" t="str">
        <f t="shared" si="338"/>
        <v/>
      </c>
      <c r="K327" s="150" t="str">
        <f t="shared" si="338"/>
        <v/>
      </c>
      <c r="L327" s="150" t="str">
        <f t="shared" si="338"/>
        <v>Địa-T.Nga</v>
      </c>
      <c r="M327" s="150" t="str">
        <f t="shared" si="338"/>
        <v/>
      </c>
      <c r="N327" s="150" t="str">
        <f t="shared" si="338"/>
        <v/>
      </c>
      <c r="O327" s="150" t="str">
        <f t="shared" si="338"/>
        <v/>
      </c>
      <c r="P327" s="150" t="str">
        <f t="shared" si="338"/>
        <v/>
      </c>
      <c r="Q327" s="150" t="str">
        <f t="shared" ref="Q327" si="346">IF(OR(Q30="Địa-Lụa",Q30="Địa-Sít",Q30="Địa-Hạnh",Q30="Địa-T.Nga",Q30="GDĐP(Địa)-T.Nga"),Q30,"")</f>
        <v/>
      </c>
      <c r="R327" s="150" t="str">
        <f t="shared" si="338"/>
        <v/>
      </c>
      <c r="S327" s="150" t="str">
        <f t="shared" si="338"/>
        <v/>
      </c>
      <c r="T327" s="150" t="str">
        <f t="shared" si="338"/>
        <v>Địa-Lụa</v>
      </c>
      <c r="U327" s="150" t="str">
        <f t="shared" si="338"/>
        <v/>
      </c>
      <c r="V327" s="150" t="str">
        <f t="shared" si="338"/>
        <v/>
      </c>
      <c r="W327" s="150" t="str">
        <f t="shared" si="318"/>
        <v/>
      </c>
      <c r="X327" s="151">
        <f t="shared" si="319"/>
        <v>-2</v>
      </c>
    </row>
    <row r="328" spans="1:24" ht="18" customHeight="1" x14ac:dyDescent="0.35">
      <c r="A328" s="159" t="s">
        <v>96</v>
      </c>
      <c r="B328" s="144" t="str">
        <f t="shared" si="338"/>
        <v/>
      </c>
      <c r="C328" s="144" t="str">
        <f t="shared" si="338"/>
        <v/>
      </c>
      <c r="D328" s="144" t="str">
        <f t="shared" si="338"/>
        <v/>
      </c>
      <c r="E328" s="144" t="str">
        <f t="shared" si="338"/>
        <v/>
      </c>
      <c r="F328" s="144" t="str">
        <f t="shared" si="338"/>
        <v/>
      </c>
      <c r="G328" s="144" t="str">
        <f t="shared" si="338"/>
        <v/>
      </c>
      <c r="H328" s="144" t="str">
        <f t="shared" si="338"/>
        <v/>
      </c>
      <c r="I328" s="144" t="str">
        <f t="shared" si="338"/>
        <v/>
      </c>
      <c r="J328" s="144" t="str">
        <f t="shared" si="338"/>
        <v/>
      </c>
      <c r="K328" s="144" t="str">
        <f t="shared" si="338"/>
        <v/>
      </c>
      <c r="L328" s="144" t="str">
        <f t="shared" si="338"/>
        <v/>
      </c>
      <c r="M328" s="144" t="str">
        <f t="shared" si="338"/>
        <v/>
      </c>
      <c r="N328" s="144" t="str">
        <f t="shared" si="338"/>
        <v/>
      </c>
      <c r="O328" s="144" t="str">
        <f t="shared" si="338"/>
        <v/>
      </c>
      <c r="P328" s="144" t="str">
        <f t="shared" si="338"/>
        <v/>
      </c>
      <c r="Q328" s="144" t="str">
        <f t="shared" ref="Q328" si="347">IF(OR(Q31="Địa-Lụa",Q31="Địa-Sít",Q31="Địa-Hạnh",Q31="Địa-T.Nga",Q31="GDĐP(Địa)-T.Nga"),Q31,"")</f>
        <v/>
      </c>
      <c r="R328" s="144" t="str">
        <f t="shared" si="338"/>
        <v>Địa-Lụa</v>
      </c>
      <c r="S328" s="144" t="str">
        <f t="shared" si="338"/>
        <v/>
      </c>
      <c r="T328" s="144" t="str">
        <f t="shared" si="338"/>
        <v/>
      </c>
      <c r="U328" s="144" t="str">
        <f t="shared" si="338"/>
        <v>Địa-Hạnh</v>
      </c>
      <c r="V328" s="144" t="str">
        <f t="shared" si="338"/>
        <v/>
      </c>
      <c r="W328" s="144" t="str">
        <f t="shared" si="318"/>
        <v/>
      </c>
      <c r="X328" s="145">
        <f t="shared" si="319"/>
        <v>-2</v>
      </c>
    </row>
    <row r="329" spans="1:24" ht="18" customHeight="1" x14ac:dyDescent="0.35">
      <c r="A329" s="155">
        <v>2</v>
      </c>
      <c r="B329" s="147" t="str">
        <f t="shared" si="338"/>
        <v/>
      </c>
      <c r="C329" s="147" t="str">
        <f t="shared" si="338"/>
        <v/>
      </c>
      <c r="D329" s="147" t="str">
        <f t="shared" si="338"/>
        <v/>
      </c>
      <c r="E329" s="147" t="str">
        <f t="shared" si="338"/>
        <v/>
      </c>
      <c r="F329" s="147" t="str">
        <f t="shared" si="338"/>
        <v/>
      </c>
      <c r="G329" s="147" t="str">
        <f t="shared" si="338"/>
        <v/>
      </c>
      <c r="H329" s="147" t="str">
        <f t="shared" si="338"/>
        <v/>
      </c>
      <c r="I329" s="147" t="str">
        <f t="shared" si="338"/>
        <v/>
      </c>
      <c r="J329" s="147" t="str">
        <f t="shared" si="338"/>
        <v/>
      </c>
      <c r="K329" s="147" t="str">
        <f t="shared" si="338"/>
        <v/>
      </c>
      <c r="L329" s="147" t="str">
        <f t="shared" si="338"/>
        <v/>
      </c>
      <c r="M329" s="147" t="str">
        <f t="shared" si="338"/>
        <v/>
      </c>
      <c r="N329" s="147" t="str">
        <f t="shared" si="338"/>
        <v/>
      </c>
      <c r="O329" s="147" t="str">
        <f t="shared" si="338"/>
        <v/>
      </c>
      <c r="P329" s="147" t="str">
        <f t="shared" si="338"/>
        <v/>
      </c>
      <c r="Q329" s="147" t="str">
        <f t="shared" ref="Q329" si="348">IF(OR(Q32="Địa-Lụa",Q32="Địa-Sít",Q32="Địa-Hạnh",Q32="Địa-T.Nga",Q32="GDĐP(Địa)-T.Nga"),Q32,"")</f>
        <v/>
      </c>
      <c r="R329" s="147" t="str">
        <f t="shared" si="338"/>
        <v/>
      </c>
      <c r="S329" s="147" t="str">
        <f t="shared" si="338"/>
        <v/>
      </c>
      <c r="T329" s="147" t="str">
        <f t="shared" si="338"/>
        <v/>
      </c>
      <c r="U329" s="147" t="str">
        <f t="shared" si="338"/>
        <v>Địa-Hạnh</v>
      </c>
      <c r="V329" s="147" t="str">
        <f t="shared" si="338"/>
        <v/>
      </c>
      <c r="W329" s="147" t="str">
        <f t="shared" si="318"/>
        <v/>
      </c>
      <c r="X329" s="148">
        <f t="shared" si="319"/>
        <v>-3</v>
      </c>
    </row>
    <row r="330" spans="1:24" ht="18" customHeight="1" x14ac:dyDescent="0.35">
      <c r="A330" s="155"/>
      <c r="B330" s="147" t="str">
        <f t="shared" si="338"/>
        <v/>
      </c>
      <c r="C330" s="147" t="str">
        <f t="shared" si="338"/>
        <v/>
      </c>
      <c r="D330" s="147" t="str">
        <f t="shared" si="338"/>
        <v/>
      </c>
      <c r="E330" s="147" t="str">
        <f t="shared" si="338"/>
        <v/>
      </c>
      <c r="F330" s="147" t="str">
        <f t="shared" si="338"/>
        <v/>
      </c>
      <c r="G330" s="147" t="str">
        <f t="shared" si="338"/>
        <v/>
      </c>
      <c r="H330" s="147" t="str">
        <f t="shared" si="338"/>
        <v/>
      </c>
      <c r="I330" s="147" t="str">
        <f t="shared" si="338"/>
        <v/>
      </c>
      <c r="J330" s="147" t="str">
        <f t="shared" si="338"/>
        <v/>
      </c>
      <c r="K330" s="147" t="str">
        <f t="shared" si="338"/>
        <v/>
      </c>
      <c r="L330" s="147" t="str">
        <f t="shared" si="338"/>
        <v/>
      </c>
      <c r="M330" s="147" t="str">
        <f t="shared" si="338"/>
        <v/>
      </c>
      <c r="N330" s="147" t="str">
        <f t="shared" si="338"/>
        <v/>
      </c>
      <c r="O330" s="147" t="str">
        <f t="shared" si="338"/>
        <v/>
      </c>
      <c r="P330" s="147" t="str">
        <f t="shared" si="338"/>
        <v/>
      </c>
      <c r="Q330" s="147" t="str">
        <f t="shared" ref="Q330" si="349">IF(OR(Q33="Địa-Lụa",Q33="Địa-Sít",Q33="Địa-Hạnh",Q33="Địa-T.Nga",Q33="GDĐP(Địa)-T.Nga"),Q33,"")</f>
        <v/>
      </c>
      <c r="R330" s="147" t="str">
        <f t="shared" si="338"/>
        <v/>
      </c>
      <c r="S330" s="147" t="str">
        <f t="shared" si="338"/>
        <v/>
      </c>
      <c r="T330" s="147" t="str">
        <f t="shared" si="338"/>
        <v/>
      </c>
      <c r="U330" s="147" t="str">
        <f t="shared" si="338"/>
        <v/>
      </c>
      <c r="V330" s="147" t="str">
        <f t="shared" si="338"/>
        <v>Địa-Hạnh</v>
      </c>
      <c r="W330" s="147" t="str">
        <f t="shared" si="318"/>
        <v/>
      </c>
      <c r="X330" s="148">
        <f t="shared" si="319"/>
        <v>-3</v>
      </c>
    </row>
    <row r="331" spans="1:24" ht="18" customHeight="1" x14ac:dyDescent="0.35">
      <c r="A331" s="155"/>
      <c r="B331" s="147" t="str">
        <f t="shared" si="338"/>
        <v/>
      </c>
      <c r="C331" s="147" t="str">
        <f t="shared" si="338"/>
        <v/>
      </c>
      <c r="D331" s="147" t="str">
        <f t="shared" si="338"/>
        <v/>
      </c>
      <c r="E331" s="147" t="str">
        <f t="shared" si="338"/>
        <v/>
      </c>
      <c r="F331" s="147" t="str">
        <f t="shared" si="338"/>
        <v/>
      </c>
      <c r="G331" s="147" t="str">
        <f t="shared" si="338"/>
        <v/>
      </c>
      <c r="H331" s="147" t="str">
        <f t="shared" si="338"/>
        <v/>
      </c>
      <c r="I331" s="147" t="str">
        <f t="shared" si="338"/>
        <v/>
      </c>
      <c r="J331" s="147" t="str">
        <f t="shared" si="338"/>
        <v/>
      </c>
      <c r="K331" s="147" t="str">
        <f t="shared" si="338"/>
        <v/>
      </c>
      <c r="L331" s="147" t="str">
        <f t="shared" si="338"/>
        <v/>
      </c>
      <c r="M331" s="147" t="str">
        <f t="shared" si="338"/>
        <v/>
      </c>
      <c r="N331" s="147" t="str">
        <f t="shared" si="338"/>
        <v/>
      </c>
      <c r="O331" s="147" t="str">
        <f t="shared" si="338"/>
        <v/>
      </c>
      <c r="P331" s="147" t="str">
        <f t="shared" si="338"/>
        <v/>
      </c>
      <c r="Q331" s="147" t="str">
        <f t="shared" ref="Q331" si="350">IF(OR(Q34="Địa-Lụa",Q34="Địa-Sít",Q34="Địa-Hạnh",Q34="Địa-T.Nga",Q34="GDĐP(Địa)-T.Nga"),Q34,"")</f>
        <v>Địa-Hạnh</v>
      </c>
      <c r="R331" s="147" t="str">
        <f t="shared" si="338"/>
        <v/>
      </c>
      <c r="S331" s="147" t="str">
        <f t="shared" si="338"/>
        <v/>
      </c>
      <c r="T331" s="147" t="str">
        <f t="shared" si="338"/>
        <v>Địa-Lụa</v>
      </c>
      <c r="U331" s="147" t="str">
        <f t="shared" si="338"/>
        <v/>
      </c>
      <c r="V331" s="147" t="str">
        <f t="shared" si="338"/>
        <v/>
      </c>
      <c r="W331" s="147" t="str">
        <f t="shared" si="318"/>
        <v/>
      </c>
      <c r="X331" s="148">
        <f t="shared" si="319"/>
        <v>-2</v>
      </c>
    </row>
    <row r="332" spans="1:24" ht="18" customHeight="1" x14ac:dyDescent="0.35">
      <c r="A332" s="155"/>
      <c r="B332" s="144" t="str">
        <f t="shared" ref="B332:U332" si="351">IF(OR(B35="Địa-Lụa",B35="Địa-Sít",B35="Địa-Hạnh"),B35,"")</f>
        <v/>
      </c>
      <c r="C332" s="144" t="str">
        <f t="shared" si="351"/>
        <v/>
      </c>
      <c r="D332" s="144" t="str">
        <f t="shared" si="351"/>
        <v/>
      </c>
      <c r="E332" s="144" t="str">
        <f t="shared" si="351"/>
        <v/>
      </c>
      <c r="F332" s="144" t="str">
        <f t="shared" si="351"/>
        <v/>
      </c>
      <c r="G332" s="144" t="str">
        <f t="shared" si="351"/>
        <v/>
      </c>
      <c r="H332" s="144" t="str">
        <f t="shared" si="351"/>
        <v/>
      </c>
      <c r="I332" s="144" t="str">
        <f t="shared" si="351"/>
        <v/>
      </c>
      <c r="J332" s="144" t="str">
        <f t="shared" si="351"/>
        <v/>
      </c>
      <c r="K332" s="144" t="str">
        <f t="shared" si="351"/>
        <v/>
      </c>
      <c r="L332" s="144" t="str">
        <f t="shared" si="351"/>
        <v/>
      </c>
      <c r="M332" s="144" t="str">
        <f t="shared" si="351"/>
        <v/>
      </c>
      <c r="N332" s="144" t="str">
        <f t="shared" si="351"/>
        <v/>
      </c>
      <c r="O332" s="144"/>
      <c r="P332" s="144" t="str">
        <f t="shared" si="351"/>
        <v/>
      </c>
      <c r="Q332" s="144"/>
      <c r="R332" s="144" t="str">
        <f t="shared" si="351"/>
        <v/>
      </c>
      <c r="S332" s="144" t="str">
        <f t="shared" si="351"/>
        <v/>
      </c>
      <c r="T332" s="144" t="str">
        <f t="shared" si="351"/>
        <v/>
      </c>
      <c r="U332" s="144" t="str">
        <f t="shared" si="351"/>
        <v/>
      </c>
      <c r="V332" s="144"/>
      <c r="W332" s="150" t="str">
        <f t="shared" si="318"/>
        <v/>
      </c>
      <c r="X332" s="151">
        <f t="shared" si="319"/>
        <v>-4</v>
      </c>
    </row>
    <row r="333" spans="1:24" ht="18" customHeight="1" x14ac:dyDescent="0.35">
      <c r="A333" s="156">
        <f>18*30-COUNTBLANK(B303:W332)</f>
        <v>-63</v>
      </c>
      <c r="B333" s="19">
        <f>6*2+11*1+3</f>
        <v>26</v>
      </c>
      <c r="C333" s="157" t="str">
        <f>IF(A333&lt;&gt;B333,"Lỗi","")</f>
        <v>Lỗi</v>
      </c>
    </row>
    <row r="334" spans="1:24" ht="18" customHeight="1" x14ac:dyDescent="0.35">
      <c r="A334" s="137"/>
      <c r="B334" s="186" t="s">
        <v>104</v>
      </c>
      <c r="C334" s="187"/>
      <c r="D334" s="187"/>
      <c r="E334" s="187"/>
      <c r="F334" s="187"/>
      <c r="G334" s="187"/>
      <c r="H334" s="187"/>
      <c r="I334" s="187"/>
      <c r="J334" s="187"/>
      <c r="K334" s="187"/>
      <c r="L334" s="187"/>
      <c r="M334" s="187"/>
      <c r="N334" s="187"/>
      <c r="O334" s="187"/>
      <c r="P334" s="187"/>
      <c r="Q334" s="187"/>
      <c r="R334" s="187"/>
      <c r="S334" s="187"/>
      <c r="T334" s="138"/>
      <c r="U334" s="138"/>
      <c r="V334" s="138"/>
      <c r="W334" s="136"/>
    </row>
    <row r="335" spans="1:24" ht="18" customHeight="1" x14ac:dyDescent="0.35">
      <c r="A335" s="140" t="str">
        <f>A4</f>
        <v xml:space="preserve">     Lớp
Thứ</v>
      </c>
      <c r="B335" s="140" t="str">
        <f t="shared" ref="B335:H335" si="352">B5</f>
        <v>10A1</v>
      </c>
      <c r="C335" s="140" t="str">
        <f t="shared" si="352"/>
        <v>10A2</v>
      </c>
      <c r="D335" s="140" t="str">
        <f t="shared" si="352"/>
        <v>10A3</v>
      </c>
      <c r="E335" s="140" t="str">
        <f t="shared" si="352"/>
        <v>10A4</v>
      </c>
      <c r="F335" s="140" t="str">
        <f t="shared" si="352"/>
        <v>10A5</v>
      </c>
      <c r="G335" s="140" t="str">
        <f t="shared" si="352"/>
        <v>10A6</v>
      </c>
      <c r="H335" s="140" t="str">
        <f t="shared" si="352"/>
        <v>10A7</v>
      </c>
      <c r="I335" s="140" t="str">
        <f>I5</f>
        <v>11B1</v>
      </c>
      <c r="J335" s="140" t="str">
        <f>J5</f>
        <v>11B2</v>
      </c>
      <c r="K335" s="140" t="str">
        <f>K5</f>
        <v>11B3</v>
      </c>
      <c r="L335" s="140" t="str">
        <f>L5</f>
        <v>11B4</v>
      </c>
      <c r="M335" s="140" t="str">
        <f>M5</f>
        <v>11B5</v>
      </c>
      <c r="N335" s="140" t="s">
        <v>53</v>
      </c>
      <c r="O335" s="140" t="s">
        <v>54</v>
      </c>
      <c r="P335" s="140" t="str">
        <f t="shared" ref="P335:W335" si="353">P5</f>
        <v>12C1</v>
      </c>
      <c r="Q335" s="140"/>
      <c r="R335" s="140" t="str">
        <f t="shared" si="353"/>
        <v>12C2</v>
      </c>
      <c r="S335" s="140" t="str">
        <f t="shared" si="353"/>
        <v>12C3</v>
      </c>
      <c r="T335" s="140" t="str">
        <f t="shared" si="353"/>
        <v>12C4</v>
      </c>
      <c r="U335" s="140" t="str">
        <f t="shared" si="353"/>
        <v>12C5</v>
      </c>
      <c r="V335" s="140" t="str">
        <f t="shared" si="353"/>
        <v>12C6</v>
      </c>
      <c r="W335" s="140">
        <f t="shared" si="353"/>
        <v>0</v>
      </c>
      <c r="X335" s="141" t="s">
        <v>89</v>
      </c>
    </row>
    <row r="336" spans="1:24" ht="18" customHeight="1" x14ac:dyDescent="0.35">
      <c r="A336" s="142">
        <v>1</v>
      </c>
      <c r="B336" s="144" t="str">
        <f>IF(OR(B6="Anh-Thiên",B6="Anh-T.Thảo",B6="Anh-Hợp",B6="Anh-Phượng",B6="Anh-Trang",B6="Anh-Tiên"),B6,"")</f>
        <v/>
      </c>
      <c r="C336" s="144" t="str">
        <f t="shared" ref="C336:V341" si="354">IF(OR(C6="Anh-Thiên",C6="Anh-T.Thảo",C6="Anh-Hợp",C6="Anh-Phượng",C6="Anh-Trang",C6="Anh-Tiên"),C6,"")</f>
        <v/>
      </c>
      <c r="D336" s="144" t="str">
        <f t="shared" si="354"/>
        <v/>
      </c>
      <c r="E336" s="144" t="str">
        <f t="shared" si="354"/>
        <v/>
      </c>
      <c r="F336" s="144" t="str">
        <f t="shared" si="354"/>
        <v/>
      </c>
      <c r="G336" s="144" t="str">
        <f t="shared" si="354"/>
        <v/>
      </c>
      <c r="H336" s="144" t="str">
        <f t="shared" si="354"/>
        <v/>
      </c>
      <c r="I336" s="144" t="str">
        <f t="shared" si="354"/>
        <v/>
      </c>
      <c r="J336" s="144" t="str">
        <f t="shared" si="354"/>
        <v/>
      </c>
      <c r="K336" s="144" t="str">
        <f t="shared" si="354"/>
        <v/>
      </c>
      <c r="L336" s="144" t="str">
        <f t="shared" si="354"/>
        <v/>
      </c>
      <c r="M336" s="144" t="str">
        <f t="shared" si="354"/>
        <v/>
      </c>
      <c r="N336" s="144" t="str">
        <f t="shared" si="354"/>
        <v/>
      </c>
      <c r="O336" s="144" t="str">
        <f t="shared" si="354"/>
        <v/>
      </c>
      <c r="P336" s="144" t="str">
        <f t="shared" si="354"/>
        <v/>
      </c>
      <c r="Q336" s="144" t="str">
        <f t="shared" ref="Q336" si="355">IF(OR(Q6="Anh-Thiên",Q6="Anh-T.Thảo",Q6="Anh-Hợp",Q6="Anh-Phượng",Q6="Anh-Trang",Q6="Anh-Tiên"),Q6,"")</f>
        <v/>
      </c>
      <c r="R336" s="144" t="str">
        <f t="shared" si="354"/>
        <v/>
      </c>
      <c r="S336" s="144" t="str">
        <f t="shared" si="354"/>
        <v/>
      </c>
      <c r="T336" s="144" t="str">
        <f t="shared" si="354"/>
        <v/>
      </c>
      <c r="U336" s="144" t="str">
        <f t="shared" si="354"/>
        <v/>
      </c>
      <c r="V336" s="144" t="str">
        <f t="shared" si="354"/>
        <v/>
      </c>
      <c r="W336" s="144" t="str">
        <f t="shared" ref="W336:W365" si="356">IF(OR(W6="Anh-Hiền",W6="Anh-Hợp",W6="Anh-Phượng",W6="Anh-Trang",W6="Anh-Tiên"),W6,"")</f>
        <v/>
      </c>
      <c r="X336" s="145">
        <f t="shared" ref="X336:X365" si="357">IF((18-COUNTBLANK(B336:W336))=0,"",18-COUNTBLANK(B336:W336))</f>
        <v>-4</v>
      </c>
    </row>
    <row r="337" spans="1:24" ht="18" customHeight="1" x14ac:dyDescent="0.35">
      <c r="A337" s="146">
        <v>2</v>
      </c>
      <c r="B337" s="147" t="str">
        <f t="shared" ref="B337:R340" si="358">IF(OR(B7="Anh-Thiên",B7="Anh-T.Thảo",B7="Anh-Hợp",B7="Anh-Phượng",B7="Anh-Trang",B7="Anh-Tiên"),B7,"")</f>
        <v/>
      </c>
      <c r="C337" s="147" t="str">
        <f t="shared" si="358"/>
        <v/>
      </c>
      <c r="D337" s="147" t="str">
        <f t="shared" si="358"/>
        <v/>
      </c>
      <c r="E337" s="147" t="str">
        <f t="shared" si="358"/>
        <v/>
      </c>
      <c r="F337" s="147" t="str">
        <f t="shared" si="358"/>
        <v/>
      </c>
      <c r="G337" s="147" t="str">
        <f t="shared" si="358"/>
        <v/>
      </c>
      <c r="H337" s="147" t="str">
        <f t="shared" si="358"/>
        <v/>
      </c>
      <c r="I337" s="147" t="str">
        <f t="shared" si="358"/>
        <v/>
      </c>
      <c r="J337" s="147" t="str">
        <f t="shared" si="358"/>
        <v/>
      </c>
      <c r="K337" s="147" t="str">
        <f t="shared" si="358"/>
        <v/>
      </c>
      <c r="L337" s="147" t="str">
        <f t="shared" si="358"/>
        <v/>
      </c>
      <c r="M337" s="147" t="str">
        <f t="shared" si="358"/>
        <v/>
      </c>
      <c r="N337" s="147" t="str">
        <f t="shared" si="358"/>
        <v/>
      </c>
      <c r="O337" s="147" t="str">
        <f t="shared" si="358"/>
        <v/>
      </c>
      <c r="P337" s="147" t="str">
        <f t="shared" si="358"/>
        <v/>
      </c>
      <c r="Q337" s="147" t="str">
        <f t="shared" ref="Q337" si="359">IF(OR(Q7="Anh-Thiên",Q7="Anh-T.Thảo",Q7="Anh-Hợp",Q7="Anh-Phượng",Q7="Anh-Trang",Q7="Anh-Tiên"),Q7,"")</f>
        <v/>
      </c>
      <c r="R337" s="147" t="str">
        <f t="shared" si="358"/>
        <v/>
      </c>
      <c r="S337" s="147" t="str">
        <f t="shared" si="354"/>
        <v/>
      </c>
      <c r="T337" s="147" t="str">
        <f t="shared" si="354"/>
        <v/>
      </c>
      <c r="U337" s="147" t="str">
        <f t="shared" si="354"/>
        <v/>
      </c>
      <c r="V337" s="147" t="str">
        <f t="shared" si="354"/>
        <v/>
      </c>
      <c r="W337" s="144" t="str">
        <f t="shared" si="356"/>
        <v/>
      </c>
      <c r="X337" s="148">
        <f t="shared" si="357"/>
        <v>-4</v>
      </c>
    </row>
    <row r="338" spans="1:24" ht="18" customHeight="1" x14ac:dyDescent="0.35">
      <c r="A338" s="7" t="s">
        <v>90</v>
      </c>
      <c r="B338" s="147" t="str">
        <f t="shared" si="358"/>
        <v/>
      </c>
      <c r="C338" s="147" t="str">
        <f t="shared" si="354"/>
        <v/>
      </c>
      <c r="D338" s="147" t="str">
        <f t="shared" si="354"/>
        <v/>
      </c>
      <c r="E338" s="147" t="str">
        <f t="shared" si="354"/>
        <v/>
      </c>
      <c r="F338" s="147" t="str">
        <f t="shared" si="354"/>
        <v/>
      </c>
      <c r="G338" s="147" t="str">
        <f t="shared" si="354"/>
        <v/>
      </c>
      <c r="H338" s="147" t="str">
        <f t="shared" si="354"/>
        <v/>
      </c>
      <c r="I338" s="147" t="str">
        <f t="shared" si="354"/>
        <v/>
      </c>
      <c r="J338" s="147" t="str">
        <f t="shared" si="354"/>
        <v/>
      </c>
      <c r="K338" s="147" t="str">
        <f t="shared" si="354"/>
        <v/>
      </c>
      <c r="L338" s="147" t="str">
        <f t="shared" si="354"/>
        <v/>
      </c>
      <c r="M338" s="147" t="str">
        <f t="shared" si="354"/>
        <v/>
      </c>
      <c r="N338" s="147" t="str">
        <f t="shared" si="354"/>
        <v/>
      </c>
      <c r="O338" s="147" t="str">
        <f t="shared" si="354"/>
        <v/>
      </c>
      <c r="P338" s="147" t="str">
        <f t="shared" si="354"/>
        <v/>
      </c>
      <c r="Q338" s="147" t="str">
        <f t="shared" ref="Q338" si="360">IF(OR(Q8="Anh-Thiên",Q8="Anh-T.Thảo",Q8="Anh-Hợp",Q8="Anh-Phượng",Q8="Anh-Trang",Q8="Anh-Tiên"),Q8,"")</f>
        <v/>
      </c>
      <c r="R338" s="147" t="str">
        <f t="shared" si="354"/>
        <v/>
      </c>
      <c r="S338" s="147" t="str">
        <f t="shared" si="354"/>
        <v/>
      </c>
      <c r="T338" s="147" t="str">
        <f t="shared" si="354"/>
        <v/>
      </c>
      <c r="U338" s="147" t="str">
        <f t="shared" si="354"/>
        <v>Anh-Hợp</v>
      </c>
      <c r="V338" s="147" t="str">
        <f t="shared" si="354"/>
        <v/>
      </c>
      <c r="W338" s="144" t="str">
        <f t="shared" si="356"/>
        <v/>
      </c>
      <c r="X338" s="148">
        <f t="shared" si="357"/>
        <v>-3</v>
      </c>
    </row>
    <row r="339" spans="1:24" ht="18" customHeight="1" x14ac:dyDescent="0.35">
      <c r="A339" s="146">
        <v>4</v>
      </c>
      <c r="B339" s="147" t="str">
        <f t="shared" si="358"/>
        <v/>
      </c>
      <c r="C339" s="147" t="str">
        <f t="shared" si="354"/>
        <v/>
      </c>
      <c r="D339" s="147" t="str">
        <f t="shared" si="354"/>
        <v/>
      </c>
      <c r="E339" s="147" t="str">
        <f t="shared" si="354"/>
        <v/>
      </c>
      <c r="F339" s="147" t="str">
        <f t="shared" si="354"/>
        <v/>
      </c>
      <c r="G339" s="147" t="str">
        <f t="shared" si="354"/>
        <v/>
      </c>
      <c r="H339" s="147" t="str">
        <f t="shared" si="354"/>
        <v/>
      </c>
      <c r="I339" s="147" t="str">
        <f t="shared" si="354"/>
        <v/>
      </c>
      <c r="J339" s="147" t="str">
        <f t="shared" si="354"/>
        <v/>
      </c>
      <c r="K339" s="147" t="str">
        <f t="shared" si="354"/>
        <v/>
      </c>
      <c r="L339" s="147" t="str">
        <f t="shared" si="354"/>
        <v/>
      </c>
      <c r="M339" s="147" t="str">
        <f t="shared" si="354"/>
        <v/>
      </c>
      <c r="N339" s="147" t="str">
        <f t="shared" si="354"/>
        <v/>
      </c>
      <c r="O339" s="147" t="str">
        <f t="shared" si="354"/>
        <v/>
      </c>
      <c r="P339" s="147" t="str">
        <f t="shared" si="354"/>
        <v/>
      </c>
      <c r="Q339" s="147" t="str">
        <f t="shared" ref="Q339" si="361">IF(OR(Q9="Anh-Thiên",Q9="Anh-T.Thảo",Q9="Anh-Hợp",Q9="Anh-Phượng",Q9="Anh-Trang",Q9="Anh-Tiên"),Q9,"")</f>
        <v/>
      </c>
      <c r="R339" s="147" t="str">
        <f t="shared" si="354"/>
        <v/>
      </c>
      <c r="S339" s="147" t="str">
        <f t="shared" si="354"/>
        <v/>
      </c>
      <c r="T339" s="147" t="str">
        <f t="shared" si="354"/>
        <v>Anh-Hợp</v>
      </c>
      <c r="U339" s="147" t="str">
        <f t="shared" si="354"/>
        <v/>
      </c>
      <c r="V339" s="147" t="str">
        <f t="shared" si="354"/>
        <v/>
      </c>
      <c r="W339" s="144" t="str">
        <f t="shared" si="356"/>
        <v/>
      </c>
      <c r="X339" s="148">
        <f t="shared" si="357"/>
        <v>-3</v>
      </c>
    </row>
    <row r="340" spans="1:24" ht="18" customHeight="1" x14ac:dyDescent="0.35">
      <c r="A340" s="149">
        <v>5</v>
      </c>
      <c r="B340" s="150" t="str">
        <f t="shared" si="358"/>
        <v/>
      </c>
      <c r="C340" s="150" t="str">
        <f t="shared" si="354"/>
        <v/>
      </c>
      <c r="D340" s="150" t="str">
        <f t="shared" si="354"/>
        <v/>
      </c>
      <c r="E340" s="150" t="str">
        <f t="shared" si="354"/>
        <v/>
      </c>
      <c r="F340" s="150" t="str">
        <f t="shared" si="354"/>
        <v/>
      </c>
      <c r="G340" s="150" t="str">
        <f t="shared" si="354"/>
        <v/>
      </c>
      <c r="H340" s="150" t="str">
        <f t="shared" si="354"/>
        <v/>
      </c>
      <c r="I340" s="150" t="str">
        <f t="shared" si="354"/>
        <v/>
      </c>
      <c r="J340" s="150" t="str">
        <f t="shared" si="354"/>
        <v/>
      </c>
      <c r="K340" s="150" t="str">
        <f t="shared" si="354"/>
        <v/>
      </c>
      <c r="L340" s="150" t="str">
        <f t="shared" si="354"/>
        <v/>
      </c>
      <c r="M340" s="150" t="str">
        <f t="shared" si="354"/>
        <v/>
      </c>
      <c r="N340" s="150" t="str">
        <f t="shared" si="354"/>
        <v/>
      </c>
      <c r="O340" s="150" t="str">
        <f t="shared" si="354"/>
        <v/>
      </c>
      <c r="P340" s="150" t="str">
        <f t="shared" si="354"/>
        <v/>
      </c>
      <c r="Q340" s="150" t="str">
        <f t="shared" ref="Q340" si="362">IF(OR(Q10="Anh-Thiên",Q10="Anh-T.Thảo",Q10="Anh-Hợp",Q10="Anh-Phượng",Q10="Anh-Trang",Q10="Anh-Tiên"),Q10,"")</f>
        <v/>
      </c>
      <c r="R340" s="150" t="str">
        <f t="shared" si="354"/>
        <v/>
      </c>
      <c r="S340" s="150" t="str">
        <f t="shared" si="354"/>
        <v/>
      </c>
      <c r="T340" s="150" t="str">
        <f t="shared" si="354"/>
        <v/>
      </c>
      <c r="U340" s="150" t="str">
        <f t="shared" si="354"/>
        <v/>
      </c>
      <c r="V340" s="150" t="str">
        <f t="shared" si="354"/>
        <v/>
      </c>
      <c r="W340" s="144" t="str">
        <f t="shared" si="356"/>
        <v/>
      </c>
      <c r="X340" s="151">
        <f t="shared" si="357"/>
        <v>-4</v>
      </c>
    </row>
    <row r="341" spans="1:24" ht="18" customHeight="1" x14ac:dyDescent="0.35">
      <c r="A341" s="142">
        <v>1</v>
      </c>
      <c r="B341" s="144" t="str">
        <f>IF(OR(B11="Anh-Thiên",B11="Anh-T.Thảo",B11="Anh-Hợp",B11="Anh-Phượng",B11="Anh-Trang",B11="Anh-Tiên"),B11,"")</f>
        <v/>
      </c>
      <c r="C341" s="144" t="str">
        <f t="shared" si="354"/>
        <v>Anh-T.Thảo</v>
      </c>
      <c r="D341" s="144" t="str">
        <f t="shared" si="354"/>
        <v/>
      </c>
      <c r="E341" s="144" t="str">
        <f t="shared" si="354"/>
        <v/>
      </c>
      <c r="F341" s="144" t="str">
        <f t="shared" si="354"/>
        <v/>
      </c>
      <c r="G341" s="144" t="str">
        <f t="shared" si="354"/>
        <v/>
      </c>
      <c r="H341" s="144" t="str">
        <f t="shared" si="354"/>
        <v/>
      </c>
      <c r="I341" s="144" t="str">
        <f t="shared" si="354"/>
        <v/>
      </c>
      <c r="J341" s="144" t="str">
        <f t="shared" si="354"/>
        <v/>
      </c>
      <c r="K341" s="144" t="str">
        <f t="shared" si="354"/>
        <v/>
      </c>
      <c r="L341" s="144" t="str">
        <f t="shared" si="354"/>
        <v/>
      </c>
      <c r="M341" s="144" t="str">
        <f t="shared" si="354"/>
        <v>Anh-Thiên</v>
      </c>
      <c r="N341" s="144" t="str">
        <f t="shared" si="354"/>
        <v/>
      </c>
      <c r="O341" s="144" t="str">
        <f t="shared" si="354"/>
        <v/>
      </c>
      <c r="P341" s="144" t="str">
        <f t="shared" si="354"/>
        <v>Anh-Trang</v>
      </c>
      <c r="Q341" s="144" t="str">
        <f t="shared" ref="Q341" si="363">IF(OR(Q11="Anh-Thiên",Q11="Anh-T.Thảo",Q11="Anh-Hợp",Q11="Anh-Phượng",Q11="Anh-Trang",Q11="Anh-Tiên"),Q11,"")</f>
        <v/>
      </c>
      <c r="R341" s="144" t="str">
        <f t="shared" si="354"/>
        <v/>
      </c>
      <c r="S341" s="144" t="str">
        <f t="shared" si="354"/>
        <v/>
      </c>
      <c r="T341" s="144" t="str">
        <f t="shared" si="354"/>
        <v/>
      </c>
      <c r="U341" s="144" t="str">
        <f t="shared" si="354"/>
        <v/>
      </c>
      <c r="V341" s="144" t="str">
        <f t="shared" si="354"/>
        <v>Anh-Hợp</v>
      </c>
      <c r="W341" s="144" t="str">
        <f t="shared" si="356"/>
        <v/>
      </c>
      <c r="X341" s="145" t="str">
        <f t="shared" si="357"/>
        <v/>
      </c>
    </row>
    <row r="342" spans="1:24" ht="18" customHeight="1" x14ac:dyDescent="0.35">
      <c r="A342" s="146">
        <v>2</v>
      </c>
      <c r="B342" s="147" t="str">
        <f t="shared" ref="B342:V346" si="364">IF(OR(B12="Anh-Thiên",B12="Anh-T.Thảo",B12="Anh-Hợp",B12="Anh-Phượng",B12="Anh-Trang",B12="Anh-Tiên"),B12,"")</f>
        <v/>
      </c>
      <c r="C342" s="147" t="str">
        <f t="shared" si="364"/>
        <v/>
      </c>
      <c r="D342" s="147" t="str">
        <f t="shared" si="364"/>
        <v/>
      </c>
      <c r="E342" s="147" t="str">
        <f t="shared" si="364"/>
        <v/>
      </c>
      <c r="F342" s="147" t="str">
        <f t="shared" si="364"/>
        <v>Anh-T.Thảo</v>
      </c>
      <c r="G342" s="147" t="str">
        <f t="shared" si="364"/>
        <v/>
      </c>
      <c r="H342" s="147" t="str">
        <f t="shared" si="364"/>
        <v/>
      </c>
      <c r="I342" s="147" t="str">
        <f t="shared" si="364"/>
        <v/>
      </c>
      <c r="J342" s="147" t="str">
        <f t="shared" si="364"/>
        <v/>
      </c>
      <c r="K342" s="147" t="str">
        <f t="shared" si="364"/>
        <v/>
      </c>
      <c r="L342" s="147" t="str">
        <f t="shared" si="364"/>
        <v/>
      </c>
      <c r="M342" s="147" t="str">
        <f t="shared" si="364"/>
        <v>Anh-Thiên</v>
      </c>
      <c r="N342" s="147" t="str">
        <f t="shared" si="364"/>
        <v/>
      </c>
      <c r="O342" s="147" t="str">
        <f t="shared" si="364"/>
        <v/>
      </c>
      <c r="P342" s="147" t="str">
        <f t="shared" si="364"/>
        <v>Anh-Trang</v>
      </c>
      <c r="Q342" s="147" t="str">
        <f t="shared" ref="Q342" si="365">IF(OR(Q12="Anh-Thiên",Q12="Anh-T.Thảo",Q12="Anh-Hợp",Q12="Anh-Phượng",Q12="Anh-Trang",Q12="Anh-Tiên"),Q12,"")</f>
        <v/>
      </c>
      <c r="R342" s="147" t="str">
        <f t="shared" si="364"/>
        <v/>
      </c>
      <c r="S342" s="147" t="str">
        <f t="shared" si="364"/>
        <v/>
      </c>
      <c r="T342" s="147" t="str">
        <f t="shared" si="364"/>
        <v/>
      </c>
      <c r="U342" s="147" t="str">
        <f t="shared" si="364"/>
        <v/>
      </c>
      <c r="V342" s="147" t="str">
        <f t="shared" si="364"/>
        <v>Anh-Hợp</v>
      </c>
      <c r="W342" s="144" t="str">
        <f t="shared" si="356"/>
        <v/>
      </c>
      <c r="X342" s="148" t="str">
        <f t="shared" si="357"/>
        <v/>
      </c>
    </row>
    <row r="343" spans="1:24" ht="18" customHeight="1" x14ac:dyDescent="0.35">
      <c r="A343" s="7" t="s">
        <v>91</v>
      </c>
      <c r="B343" s="147" t="str">
        <f t="shared" si="364"/>
        <v/>
      </c>
      <c r="C343" s="147" t="str">
        <f t="shared" si="364"/>
        <v/>
      </c>
      <c r="D343" s="147" t="str">
        <f t="shared" si="364"/>
        <v/>
      </c>
      <c r="E343" s="147" t="str">
        <f t="shared" si="364"/>
        <v/>
      </c>
      <c r="F343" s="147" t="str">
        <f t="shared" si="364"/>
        <v/>
      </c>
      <c r="G343" s="147" t="str">
        <f t="shared" si="364"/>
        <v>Anh-T.Thảo</v>
      </c>
      <c r="H343" s="147" t="str">
        <f t="shared" si="364"/>
        <v/>
      </c>
      <c r="I343" s="147" t="str">
        <f t="shared" si="364"/>
        <v>Anh-Thiên</v>
      </c>
      <c r="J343" s="147" t="str">
        <f t="shared" si="364"/>
        <v/>
      </c>
      <c r="K343" s="147" t="str">
        <f t="shared" si="364"/>
        <v/>
      </c>
      <c r="L343" s="147" t="str">
        <f t="shared" si="364"/>
        <v/>
      </c>
      <c r="M343" s="147" t="str">
        <f t="shared" si="364"/>
        <v/>
      </c>
      <c r="N343" s="147" t="str">
        <f t="shared" si="364"/>
        <v/>
      </c>
      <c r="O343" s="147" t="str">
        <f t="shared" si="364"/>
        <v/>
      </c>
      <c r="P343" s="147" t="str">
        <f t="shared" si="364"/>
        <v/>
      </c>
      <c r="Q343" s="147" t="str">
        <f t="shared" ref="Q343" si="366">IF(OR(Q13="Anh-Thiên",Q13="Anh-T.Thảo",Q13="Anh-Hợp",Q13="Anh-Phượng",Q13="Anh-Trang",Q13="Anh-Tiên"),Q13,"")</f>
        <v/>
      </c>
      <c r="R343" s="147" t="str">
        <f t="shared" si="364"/>
        <v/>
      </c>
      <c r="S343" s="147" t="str">
        <f t="shared" si="364"/>
        <v/>
      </c>
      <c r="T343" s="147" t="str">
        <f t="shared" si="364"/>
        <v/>
      </c>
      <c r="U343" s="147" t="str">
        <f t="shared" si="364"/>
        <v/>
      </c>
      <c r="V343" s="147" t="str">
        <f t="shared" si="364"/>
        <v/>
      </c>
      <c r="W343" s="144" t="str">
        <f t="shared" si="356"/>
        <v/>
      </c>
      <c r="X343" s="148">
        <f t="shared" si="357"/>
        <v>-2</v>
      </c>
    </row>
    <row r="344" spans="1:24" ht="18" customHeight="1" x14ac:dyDescent="0.35">
      <c r="A344" s="146">
        <v>4</v>
      </c>
      <c r="B344" s="147" t="str">
        <f t="shared" si="364"/>
        <v/>
      </c>
      <c r="C344" s="147" t="str">
        <f t="shared" si="364"/>
        <v/>
      </c>
      <c r="D344" s="147" t="str">
        <f t="shared" si="364"/>
        <v/>
      </c>
      <c r="E344" s="147" t="str">
        <f t="shared" si="364"/>
        <v/>
      </c>
      <c r="F344" s="147" t="str">
        <f t="shared" si="364"/>
        <v/>
      </c>
      <c r="G344" s="147" t="str">
        <f t="shared" si="364"/>
        <v>Anh-T.Thảo</v>
      </c>
      <c r="H344" s="147" t="str">
        <f t="shared" si="364"/>
        <v/>
      </c>
      <c r="I344" s="147" t="str">
        <f t="shared" si="364"/>
        <v/>
      </c>
      <c r="J344" s="147" t="str">
        <f t="shared" si="364"/>
        <v/>
      </c>
      <c r="K344" s="147" t="str">
        <f t="shared" si="364"/>
        <v/>
      </c>
      <c r="L344" s="147" t="str">
        <f t="shared" si="364"/>
        <v>Anh-Thiên</v>
      </c>
      <c r="M344" s="147" t="str">
        <f t="shared" si="364"/>
        <v/>
      </c>
      <c r="N344" s="147" t="str">
        <f t="shared" si="364"/>
        <v/>
      </c>
      <c r="O344" s="147" t="str">
        <f t="shared" si="364"/>
        <v/>
      </c>
      <c r="P344" s="147" t="str">
        <f t="shared" si="364"/>
        <v/>
      </c>
      <c r="Q344" s="147" t="str">
        <f t="shared" ref="Q344" si="367">IF(OR(Q14="Anh-Thiên",Q14="Anh-T.Thảo",Q14="Anh-Hợp",Q14="Anh-Phượng",Q14="Anh-Trang",Q14="Anh-Tiên"),Q14,"")</f>
        <v/>
      </c>
      <c r="R344" s="147" t="str">
        <f t="shared" si="364"/>
        <v/>
      </c>
      <c r="S344" s="147" t="str">
        <f t="shared" si="364"/>
        <v/>
      </c>
      <c r="T344" s="147" t="str">
        <f t="shared" si="364"/>
        <v>Anh-Hợp</v>
      </c>
      <c r="U344" s="147" t="str">
        <f t="shared" si="364"/>
        <v/>
      </c>
      <c r="V344" s="147" t="str">
        <f t="shared" si="364"/>
        <v/>
      </c>
      <c r="W344" s="144" t="str">
        <f t="shared" si="356"/>
        <v/>
      </c>
      <c r="X344" s="148">
        <f t="shared" si="357"/>
        <v>-1</v>
      </c>
    </row>
    <row r="345" spans="1:24" ht="18" customHeight="1" x14ac:dyDescent="0.35">
      <c r="A345" s="149">
        <v>5</v>
      </c>
      <c r="B345" s="150" t="str">
        <f t="shared" si="364"/>
        <v/>
      </c>
      <c r="C345" s="150" t="str">
        <f t="shared" si="364"/>
        <v/>
      </c>
      <c r="D345" s="150" t="str">
        <f t="shared" si="364"/>
        <v>Anh-T.Thảo</v>
      </c>
      <c r="E345" s="150" t="str">
        <f t="shared" si="364"/>
        <v/>
      </c>
      <c r="F345" s="150" t="str">
        <f t="shared" si="364"/>
        <v/>
      </c>
      <c r="G345" s="150" t="str">
        <f t="shared" si="364"/>
        <v/>
      </c>
      <c r="H345" s="150" t="str">
        <f t="shared" si="364"/>
        <v/>
      </c>
      <c r="I345" s="150" t="str">
        <f t="shared" si="364"/>
        <v/>
      </c>
      <c r="J345" s="150" t="str">
        <f t="shared" si="364"/>
        <v/>
      </c>
      <c r="K345" s="150" t="str">
        <f t="shared" si="364"/>
        <v/>
      </c>
      <c r="L345" s="150" t="str">
        <f t="shared" si="364"/>
        <v>Anh-Thiên</v>
      </c>
      <c r="M345" s="150" t="str">
        <f t="shared" si="364"/>
        <v/>
      </c>
      <c r="N345" s="150" t="str">
        <f t="shared" si="364"/>
        <v/>
      </c>
      <c r="O345" s="150" t="str">
        <f t="shared" si="364"/>
        <v/>
      </c>
      <c r="P345" s="150" t="str">
        <f t="shared" si="364"/>
        <v/>
      </c>
      <c r="Q345" s="150" t="str">
        <f t="shared" ref="Q345" si="368">IF(OR(Q15="Anh-Thiên",Q15="Anh-T.Thảo",Q15="Anh-Hợp",Q15="Anh-Phượng",Q15="Anh-Trang",Q15="Anh-Tiên"),Q15,"")</f>
        <v/>
      </c>
      <c r="R345" s="150" t="str">
        <f t="shared" si="364"/>
        <v/>
      </c>
      <c r="S345" s="150" t="str">
        <f t="shared" si="364"/>
        <v/>
      </c>
      <c r="T345" s="150" t="str">
        <f t="shared" si="364"/>
        <v>Anh-Hợp</v>
      </c>
      <c r="U345" s="150" t="str">
        <f t="shared" si="364"/>
        <v/>
      </c>
      <c r="V345" s="150" t="str">
        <f t="shared" si="364"/>
        <v/>
      </c>
      <c r="W345" s="144" t="str">
        <f t="shared" si="356"/>
        <v/>
      </c>
      <c r="X345" s="151">
        <f t="shared" si="357"/>
        <v>-1</v>
      </c>
    </row>
    <row r="346" spans="1:24" ht="18" customHeight="1" x14ac:dyDescent="0.35">
      <c r="A346" s="142">
        <v>1</v>
      </c>
      <c r="B346" s="144" t="str">
        <f>IF(OR(B16="Anh-Thiên",B16="Anh-T.Thảo",B16="Anh-Hợp",B16="Anh-Phượng",B16="Anh-Trang",B16="Anh-Tiên"),B16,"")</f>
        <v/>
      </c>
      <c r="C346" s="144" t="str">
        <f t="shared" si="364"/>
        <v/>
      </c>
      <c r="D346" s="144" t="str">
        <f t="shared" si="364"/>
        <v/>
      </c>
      <c r="E346" s="144" t="str">
        <f t="shared" si="364"/>
        <v/>
      </c>
      <c r="F346" s="144" t="str">
        <f t="shared" si="364"/>
        <v/>
      </c>
      <c r="G346" s="144" t="str">
        <f t="shared" si="364"/>
        <v/>
      </c>
      <c r="H346" s="144" t="str">
        <f t="shared" si="364"/>
        <v/>
      </c>
      <c r="I346" s="144" t="str">
        <f t="shared" si="364"/>
        <v>Anh-Thiên</v>
      </c>
      <c r="J346" s="144" t="str">
        <f t="shared" si="364"/>
        <v/>
      </c>
      <c r="K346" s="144" t="str">
        <f t="shared" si="364"/>
        <v/>
      </c>
      <c r="L346" s="144" t="str">
        <f t="shared" si="364"/>
        <v/>
      </c>
      <c r="M346" s="144" t="str">
        <f t="shared" si="364"/>
        <v/>
      </c>
      <c r="N346" s="144" t="str">
        <f t="shared" si="364"/>
        <v/>
      </c>
      <c r="O346" s="144" t="str">
        <f t="shared" si="364"/>
        <v/>
      </c>
      <c r="P346" s="144" t="str">
        <f t="shared" si="364"/>
        <v>Anh-Trang</v>
      </c>
      <c r="Q346" s="144" t="str">
        <f t="shared" ref="Q346" si="369">IF(OR(Q16="Anh-Thiên",Q16="Anh-T.Thảo",Q16="Anh-Hợp",Q16="Anh-Phượng",Q16="Anh-Trang",Q16="Anh-Tiên"),Q16,"")</f>
        <v/>
      </c>
      <c r="R346" s="144" t="str">
        <f t="shared" si="364"/>
        <v/>
      </c>
      <c r="S346" s="144" t="str">
        <f t="shared" si="364"/>
        <v>Anh-Phượng</v>
      </c>
      <c r="T346" s="144" t="str">
        <f t="shared" si="364"/>
        <v/>
      </c>
      <c r="U346" s="144" t="str">
        <f t="shared" si="364"/>
        <v>Anh-Hợp</v>
      </c>
      <c r="V346" s="144" t="str">
        <f t="shared" si="364"/>
        <v/>
      </c>
      <c r="W346" s="144" t="str">
        <f t="shared" si="356"/>
        <v/>
      </c>
      <c r="X346" s="145" t="str">
        <f t="shared" si="357"/>
        <v/>
      </c>
    </row>
    <row r="347" spans="1:24" ht="18" customHeight="1" x14ac:dyDescent="0.35">
      <c r="A347" s="146">
        <v>2</v>
      </c>
      <c r="B347" s="147" t="str">
        <f t="shared" ref="B347:V351" si="370">IF(OR(B17="Anh-Thiên",B17="Anh-T.Thảo",B17="Anh-Hợp",B17="Anh-Phượng",B17="Anh-Trang",B17="Anh-Tiên"),B17,"")</f>
        <v/>
      </c>
      <c r="C347" s="147" t="str">
        <f t="shared" si="370"/>
        <v/>
      </c>
      <c r="D347" s="147" t="str">
        <f t="shared" si="370"/>
        <v/>
      </c>
      <c r="E347" s="147" t="str">
        <f t="shared" si="370"/>
        <v/>
      </c>
      <c r="F347" s="147" t="str">
        <f t="shared" si="370"/>
        <v/>
      </c>
      <c r="G347" s="147" t="str">
        <f t="shared" si="370"/>
        <v/>
      </c>
      <c r="H347" s="147" t="str">
        <f t="shared" si="370"/>
        <v/>
      </c>
      <c r="I347" s="147" t="str">
        <f t="shared" si="370"/>
        <v>Anh-Thiên</v>
      </c>
      <c r="J347" s="147" t="str">
        <f t="shared" si="370"/>
        <v/>
      </c>
      <c r="K347" s="147" t="str">
        <f t="shared" si="370"/>
        <v/>
      </c>
      <c r="L347" s="147" t="str">
        <f t="shared" si="370"/>
        <v/>
      </c>
      <c r="M347" s="147" t="str">
        <f t="shared" si="370"/>
        <v/>
      </c>
      <c r="N347" s="147" t="str">
        <f t="shared" si="370"/>
        <v/>
      </c>
      <c r="O347" s="147" t="str">
        <f t="shared" si="370"/>
        <v/>
      </c>
      <c r="P347" s="147" t="str">
        <f t="shared" si="370"/>
        <v>Anh-Trang</v>
      </c>
      <c r="Q347" s="147" t="str">
        <f t="shared" ref="Q347" si="371">IF(OR(Q17="Anh-Thiên",Q17="Anh-T.Thảo",Q17="Anh-Hợp",Q17="Anh-Phượng",Q17="Anh-Trang",Q17="Anh-Tiên"),Q17,"")</f>
        <v/>
      </c>
      <c r="R347" s="147" t="str">
        <f t="shared" si="370"/>
        <v/>
      </c>
      <c r="S347" s="147" t="str">
        <f t="shared" si="370"/>
        <v>Anh-Phượng</v>
      </c>
      <c r="T347" s="147" t="str">
        <f t="shared" si="370"/>
        <v/>
      </c>
      <c r="U347" s="147" t="str">
        <f t="shared" si="370"/>
        <v>Anh-Hợp</v>
      </c>
      <c r="V347" s="147" t="str">
        <f t="shared" si="370"/>
        <v/>
      </c>
      <c r="W347" s="144" t="str">
        <f t="shared" si="356"/>
        <v/>
      </c>
      <c r="X347" s="148" t="str">
        <f t="shared" si="357"/>
        <v/>
      </c>
    </row>
    <row r="348" spans="1:24" ht="18" customHeight="1" x14ac:dyDescent="0.35">
      <c r="A348" s="7" t="s">
        <v>92</v>
      </c>
      <c r="B348" s="147" t="str">
        <f t="shared" si="370"/>
        <v/>
      </c>
      <c r="C348" s="147" t="str">
        <f t="shared" si="370"/>
        <v/>
      </c>
      <c r="D348" s="147" t="str">
        <f t="shared" si="370"/>
        <v/>
      </c>
      <c r="E348" s="147" t="str">
        <f t="shared" si="370"/>
        <v/>
      </c>
      <c r="F348" s="147" t="str">
        <f t="shared" si="370"/>
        <v/>
      </c>
      <c r="G348" s="147" t="str">
        <f t="shared" si="370"/>
        <v/>
      </c>
      <c r="H348" s="147" t="str">
        <f t="shared" si="370"/>
        <v/>
      </c>
      <c r="I348" s="147" t="str">
        <f t="shared" si="370"/>
        <v/>
      </c>
      <c r="J348" s="147" t="str">
        <f t="shared" si="370"/>
        <v/>
      </c>
      <c r="K348" s="147" t="str">
        <f t="shared" si="370"/>
        <v/>
      </c>
      <c r="L348" s="147" t="str">
        <f t="shared" si="370"/>
        <v>Anh-Thiên</v>
      </c>
      <c r="M348" s="147" t="str">
        <f t="shared" si="370"/>
        <v/>
      </c>
      <c r="N348" s="147" t="str">
        <f t="shared" si="370"/>
        <v>Anh-Hợp</v>
      </c>
      <c r="O348" s="147" t="str">
        <f t="shared" si="370"/>
        <v/>
      </c>
      <c r="P348" s="147" t="str">
        <f t="shared" si="370"/>
        <v/>
      </c>
      <c r="Q348" s="147" t="str">
        <f t="shared" ref="Q348" si="372">IF(OR(Q18="Anh-Thiên",Q18="Anh-T.Thảo",Q18="Anh-Hợp",Q18="Anh-Phượng",Q18="Anh-Trang",Q18="Anh-Tiên"),Q18,"")</f>
        <v/>
      </c>
      <c r="R348" s="147" t="str">
        <f t="shared" si="370"/>
        <v/>
      </c>
      <c r="S348" s="147" t="str">
        <f t="shared" si="370"/>
        <v/>
      </c>
      <c r="T348" s="147" t="str">
        <f t="shared" si="370"/>
        <v/>
      </c>
      <c r="U348" s="147" t="str">
        <f t="shared" si="370"/>
        <v/>
      </c>
      <c r="V348" s="147" t="str">
        <f t="shared" si="370"/>
        <v/>
      </c>
      <c r="W348" s="144" t="str">
        <f t="shared" si="356"/>
        <v/>
      </c>
      <c r="X348" s="148">
        <f t="shared" si="357"/>
        <v>-2</v>
      </c>
    </row>
    <row r="349" spans="1:24" ht="18" customHeight="1" x14ac:dyDescent="0.35">
      <c r="A349" s="146">
        <v>4</v>
      </c>
      <c r="B349" s="147" t="str">
        <f t="shared" si="370"/>
        <v/>
      </c>
      <c r="C349" s="147" t="str">
        <f t="shared" si="370"/>
        <v/>
      </c>
      <c r="D349" s="147" t="str">
        <f t="shared" si="370"/>
        <v/>
      </c>
      <c r="E349" s="147" t="str">
        <f t="shared" si="370"/>
        <v/>
      </c>
      <c r="F349" s="147" t="str">
        <f t="shared" si="370"/>
        <v/>
      </c>
      <c r="G349" s="147" t="str">
        <f t="shared" si="370"/>
        <v/>
      </c>
      <c r="H349" s="147" t="str">
        <f t="shared" si="370"/>
        <v/>
      </c>
      <c r="I349" s="147" t="str">
        <f t="shared" si="370"/>
        <v/>
      </c>
      <c r="J349" s="147" t="str">
        <f t="shared" si="370"/>
        <v>Anh-Thiên</v>
      </c>
      <c r="K349" s="147" t="str">
        <f t="shared" si="370"/>
        <v/>
      </c>
      <c r="L349" s="147" t="str">
        <f t="shared" si="370"/>
        <v/>
      </c>
      <c r="M349" s="147" t="str">
        <f t="shared" si="370"/>
        <v/>
      </c>
      <c r="N349" s="147" t="str">
        <f t="shared" si="370"/>
        <v/>
      </c>
      <c r="O349" s="147" t="str">
        <f t="shared" si="370"/>
        <v>Anh-Hợp</v>
      </c>
      <c r="P349" s="147" t="str">
        <f t="shared" si="370"/>
        <v/>
      </c>
      <c r="Q349" s="147" t="str">
        <f t="shared" ref="Q349" si="373">IF(OR(Q19="Anh-Thiên",Q19="Anh-T.Thảo",Q19="Anh-Hợp",Q19="Anh-Phượng",Q19="Anh-Trang",Q19="Anh-Tiên"),Q19,"")</f>
        <v/>
      </c>
      <c r="R349" s="147" t="str">
        <f t="shared" si="370"/>
        <v>Anh-Phượng</v>
      </c>
      <c r="S349" s="147" t="str">
        <f t="shared" si="370"/>
        <v/>
      </c>
      <c r="T349" s="147" t="str">
        <f t="shared" si="370"/>
        <v/>
      </c>
      <c r="U349" s="147" t="str">
        <f t="shared" si="370"/>
        <v/>
      </c>
      <c r="V349" s="147" t="str">
        <f t="shared" si="370"/>
        <v/>
      </c>
      <c r="W349" s="144" t="str">
        <f t="shared" si="356"/>
        <v/>
      </c>
      <c r="X349" s="148">
        <f t="shared" si="357"/>
        <v>-1</v>
      </c>
    </row>
    <row r="350" spans="1:24" ht="18" customHeight="1" x14ac:dyDescent="0.35">
      <c r="A350" s="149">
        <v>5</v>
      </c>
      <c r="B350" s="150" t="str">
        <f t="shared" si="370"/>
        <v/>
      </c>
      <c r="C350" s="150" t="str">
        <f t="shared" si="370"/>
        <v/>
      </c>
      <c r="D350" s="150" t="str">
        <f t="shared" si="370"/>
        <v/>
      </c>
      <c r="E350" s="150" t="str">
        <f t="shared" si="370"/>
        <v/>
      </c>
      <c r="F350" s="150" t="str">
        <f t="shared" si="370"/>
        <v/>
      </c>
      <c r="G350" s="150" t="str">
        <f t="shared" si="370"/>
        <v/>
      </c>
      <c r="H350" s="150" t="str">
        <f t="shared" si="370"/>
        <v/>
      </c>
      <c r="I350" s="150" t="str">
        <f t="shared" si="370"/>
        <v/>
      </c>
      <c r="J350" s="150" t="str">
        <f t="shared" si="370"/>
        <v/>
      </c>
      <c r="K350" s="150" t="str">
        <f t="shared" si="370"/>
        <v>Anh-Thiên</v>
      </c>
      <c r="L350" s="150" t="str">
        <f t="shared" si="370"/>
        <v/>
      </c>
      <c r="M350" s="150" t="str">
        <f t="shared" si="370"/>
        <v/>
      </c>
      <c r="N350" s="150" t="str">
        <f t="shared" si="370"/>
        <v/>
      </c>
      <c r="O350" s="150" t="str">
        <f t="shared" si="370"/>
        <v>Anh-Hợp</v>
      </c>
      <c r="P350" s="150" t="str">
        <f t="shared" si="370"/>
        <v/>
      </c>
      <c r="Q350" s="150" t="str">
        <f t="shared" ref="Q350" si="374">IF(OR(Q20="Anh-Thiên",Q20="Anh-T.Thảo",Q20="Anh-Hợp",Q20="Anh-Phượng",Q20="Anh-Trang",Q20="Anh-Tiên"),Q20,"")</f>
        <v/>
      </c>
      <c r="R350" s="150" t="str">
        <f t="shared" si="370"/>
        <v>Anh-Phượng</v>
      </c>
      <c r="S350" s="150" t="str">
        <f t="shared" si="370"/>
        <v/>
      </c>
      <c r="T350" s="150" t="str">
        <f t="shared" si="370"/>
        <v/>
      </c>
      <c r="U350" s="150" t="str">
        <f t="shared" si="370"/>
        <v/>
      </c>
      <c r="V350" s="150" t="str">
        <f t="shared" si="370"/>
        <v/>
      </c>
      <c r="W350" s="144" t="str">
        <f t="shared" si="356"/>
        <v/>
      </c>
      <c r="X350" s="151">
        <f t="shared" si="357"/>
        <v>-1</v>
      </c>
    </row>
    <row r="351" spans="1:24" ht="18" customHeight="1" x14ac:dyDescent="0.35">
      <c r="A351" s="142">
        <v>1</v>
      </c>
      <c r="B351" s="144" t="str">
        <f>IF(OR(B21="Anh-Thiên",B21="Anh-T.Thảo",B21="Anh-Hợp",B21="Anh-Phượng",B21="Anh-Trang",B21="Anh-Tiên"),B21,"")</f>
        <v/>
      </c>
      <c r="C351" s="144" t="str">
        <f t="shared" si="370"/>
        <v/>
      </c>
      <c r="D351" s="144" t="str">
        <f t="shared" si="370"/>
        <v/>
      </c>
      <c r="E351" s="144" t="str">
        <f t="shared" si="370"/>
        <v>Anh-T.Thảo</v>
      </c>
      <c r="F351" s="144" t="str">
        <f t="shared" si="370"/>
        <v/>
      </c>
      <c r="G351" s="144" t="str">
        <f t="shared" si="370"/>
        <v/>
      </c>
      <c r="H351" s="144" t="str">
        <f t="shared" si="370"/>
        <v/>
      </c>
      <c r="I351" s="144" t="str">
        <f t="shared" si="370"/>
        <v/>
      </c>
      <c r="J351" s="144" t="str">
        <f t="shared" si="370"/>
        <v/>
      </c>
      <c r="K351" s="144" t="str">
        <f t="shared" si="370"/>
        <v/>
      </c>
      <c r="L351" s="144" t="str">
        <f t="shared" si="370"/>
        <v/>
      </c>
      <c r="M351" s="144" t="str">
        <f t="shared" si="370"/>
        <v/>
      </c>
      <c r="N351" s="144" t="str">
        <f t="shared" si="370"/>
        <v/>
      </c>
      <c r="O351" s="144" t="str">
        <f t="shared" si="370"/>
        <v/>
      </c>
      <c r="P351" s="144" t="str">
        <f t="shared" si="370"/>
        <v/>
      </c>
      <c r="Q351" s="144" t="str">
        <f t="shared" ref="Q351" si="375">IF(OR(Q21="Anh-Thiên",Q21="Anh-T.Thảo",Q21="Anh-Hợp",Q21="Anh-Phượng",Q21="Anh-Trang",Q21="Anh-Tiên"),Q21,"")</f>
        <v/>
      </c>
      <c r="R351" s="144" t="str">
        <f t="shared" si="370"/>
        <v/>
      </c>
      <c r="S351" s="144" t="str">
        <f t="shared" si="370"/>
        <v>Anh-Phượng</v>
      </c>
      <c r="T351" s="144" t="str">
        <f t="shared" si="370"/>
        <v>Anh-Hợp</v>
      </c>
      <c r="U351" s="144" t="str">
        <f t="shared" si="370"/>
        <v/>
      </c>
      <c r="V351" s="144" t="str">
        <f t="shared" si="370"/>
        <v/>
      </c>
      <c r="W351" s="144" t="str">
        <f t="shared" si="356"/>
        <v/>
      </c>
      <c r="X351" s="145">
        <f t="shared" si="357"/>
        <v>-1</v>
      </c>
    </row>
    <row r="352" spans="1:24" ht="18" customHeight="1" x14ac:dyDescent="0.35">
      <c r="A352" s="146">
        <v>2</v>
      </c>
      <c r="B352" s="147" t="str">
        <f t="shared" ref="B352:V356" si="376">IF(OR(B22="Anh-Thiên",B22="Anh-T.Thảo",B22="Anh-Hợp",B22="Anh-Phượng",B22="Anh-Trang",B22="Anh-Tiên"),B22,"")</f>
        <v/>
      </c>
      <c r="C352" s="147" t="str">
        <f t="shared" si="376"/>
        <v/>
      </c>
      <c r="D352" s="147" t="str">
        <f t="shared" si="376"/>
        <v/>
      </c>
      <c r="E352" s="147" t="str">
        <f t="shared" si="376"/>
        <v>Anh-T.Thảo</v>
      </c>
      <c r="F352" s="147" t="str">
        <f t="shared" si="376"/>
        <v/>
      </c>
      <c r="G352" s="147" t="str">
        <f t="shared" si="376"/>
        <v/>
      </c>
      <c r="H352" s="147" t="str">
        <f t="shared" si="376"/>
        <v/>
      </c>
      <c r="I352" s="147" t="str">
        <f t="shared" si="376"/>
        <v/>
      </c>
      <c r="J352" s="147" t="str">
        <f t="shared" si="376"/>
        <v/>
      </c>
      <c r="K352" s="147" t="str">
        <f t="shared" si="376"/>
        <v/>
      </c>
      <c r="L352" s="147" t="str">
        <f t="shared" si="376"/>
        <v/>
      </c>
      <c r="M352" s="147" t="str">
        <f t="shared" si="376"/>
        <v/>
      </c>
      <c r="N352" s="147" t="str">
        <f t="shared" si="376"/>
        <v/>
      </c>
      <c r="O352" s="147" t="str">
        <f t="shared" si="376"/>
        <v/>
      </c>
      <c r="P352" s="147" t="str">
        <f t="shared" si="376"/>
        <v/>
      </c>
      <c r="Q352" s="147" t="str">
        <f t="shared" ref="Q352" si="377">IF(OR(Q22="Anh-Thiên",Q22="Anh-T.Thảo",Q22="Anh-Hợp",Q22="Anh-Phượng",Q22="Anh-Trang",Q22="Anh-Tiên"),Q22,"")</f>
        <v/>
      </c>
      <c r="R352" s="147" t="str">
        <f t="shared" si="376"/>
        <v/>
      </c>
      <c r="S352" s="147" t="str">
        <f t="shared" si="376"/>
        <v>Anh-Phượng</v>
      </c>
      <c r="T352" s="147" t="str">
        <f t="shared" si="376"/>
        <v>Anh-Hợp</v>
      </c>
      <c r="U352" s="147" t="str">
        <f t="shared" si="376"/>
        <v/>
      </c>
      <c r="V352" s="147" t="str">
        <f t="shared" si="376"/>
        <v/>
      </c>
      <c r="W352" s="144" t="str">
        <f t="shared" si="356"/>
        <v/>
      </c>
      <c r="X352" s="148">
        <f t="shared" si="357"/>
        <v>-1</v>
      </c>
    </row>
    <row r="353" spans="1:24" ht="18" customHeight="1" x14ac:dyDescent="0.35">
      <c r="A353" s="7" t="s">
        <v>93</v>
      </c>
      <c r="B353" s="147" t="str">
        <f t="shared" si="376"/>
        <v>Anh-Phượng</v>
      </c>
      <c r="C353" s="147" t="str">
        <f t="shared" si="376"/>
        <v/>
      </c>
      <c r="D353" s="147" t="str">
        <f t="shared" si="376"/>
        <v/>
      </c>
      <c r="E353" s="147" t="str">
        <f t="shared" si="376"/>
        <v/>
      </c>
      <c r="F353" s="147" t="str">
        <f t="shared" si="376"/>
        <v/>
      </c>
      <c r="G353" s="147" t="str">
        <f t="shared" si="376"/>
        <v>Anh-T.Thảo</v>
      </c>
      <c r="H353" s="147" t="str">
        <f t="shared" si="376"/>
        <v/>
      </c>
      <c r="I353" s="147" t="str">
        <f t="shared" si="376"/>
        <v/>
      </c>
      <c r="J353" s="147" t="str">
        <f t="shared" si="376"/>
        <v/>
      </c>
      <c r="K353" s="147" t="str">
        <f t="shared" si="376"/>
        <v/>
      </c>
      <c r="L353" s="147" t="str">
        <f t="shared" si="376"/>
        <v/>
      </c>
      <c r="M353" s="147" t="str">
        <f t="shared" si="376"/>
        <v/>
      </c>
      <c r="N353" s="147" t="str">
        <f t="shared" si="376"/>
        <v>Anh-Hợp</v>
      </c>
      <c r="O353" s="147" t="str">
        <f t="shared" si="376"/>
        <v/>
      </c>
      <c r="P353" s="147" t="str">
        <f t="shared" si="376"/>
        <v/>
      </c>
      <c r="Q353" s="147" t="str">
        <f t="shared" ref="Q353" si="378">IF(OR(Q23="Anh-Thiên",Q23="Anh-T.Thảo",Q23="Anh-Hợp",Q23="Anh-Phượng",Q23="Anh-Trang",Q23="Anh-Tiên"),Q23,"")</f>
        <v/>
      </c>
      <c r="R353" s="147" t="str">
        <f t="shared" si="376"/>
        <v/>
      </c>
      <c r="S353" s="147" t="str">
        <f t="shared" si="376"/>
        <v/>
      </c>
      <c r="T353" s="147" t="str">
        <f t="shared" si="376"/>
        <v/>
      </c>
      <c r="U353" s="147" t="str">
        <f t="shared" si="376"/>
        <v/>
      </c>
      <c r="V353" s="147" t="str">
        <f t="shared" si="376"/>
        <v/>
      </c>
      <c r="W353" s="144" t="str">
        <f t="shared" si="356"/>
        <v/>
      </c>
      <c r="X353" s="148">
        <f t="shared" si="357"/>
        <v>-1</v>
      </c>
    </row>
    <row r="354" spans="1:24" ht="18" customHeight="1" x14ac:dyDescent="0.35">
      <c r="A354" s="146">
        <v>4</v>
      </c>
      <c r="B354" s="147" t="str">
        <f t="shared" si="376"/>
        <v/>
      </c>
      <c r="C354" s="147" t="str">
        <f t="shared" si="376"/>
        <v/>
      </c>
      <c r="D354" s="147" t="str">
        <f t="shared" si="376"/>
        <v/>
      </c>
      <c r="E354" s="147" t="str">
        <f t="shared" si="376"/>
        <v/>
      </c>
      <c r="F354" s="147" t="str">
        <f t="shared" si="376"/>
        <v>Anh-T.Thảo</v>
      </c>
      <c r="G354" s="147" t="str">
        <f t="shared" si="376"/>
        <v/>
      </c>
      <c r="H354" s="147" t="str">
        <f t="shared" si="376"/>
        <v>Anh-Phượng</v>
      </c>
      <c r="I354" s="147" t="str">
        <f t="shared" si="376"/>
        <v/>
      </c>
      <c r="J354" s="147" t="str">
        <f t="shared" si="376"/>
        <v/>
      </c>
      <c r="K354" s="147" t="str">
        <f t="shared" si="376"/>
        <v/>
      </c>
      <c r="L354" s="147" t="str">
        <f t="shared" si="376"/>
        <v/>
      </c>
      <c r="M354" s="147" t="str">
        <f t="shared" si="376"/>
        <v/>
      </c>
      <c r="N354" s="147" t="str">
        <f t="shared" si="376"/>
        <v>Anh-Hợp</v>
      </c>
      <c r="O354" s="147" t="str">
        <f t="shared" si="376"/>
        <v/>
      </c>
      <c r="P354" s="147" t="str">
        <f t="shared" si="376"/>
        <v/>
      </c>
      <c r="Q354" s="147" t="str">
        <f t="shared" ref="Q354" si="379">IF(OR(Q24="Anh-Thiên",Q24="Anh-T.Thảo",Q24="Anh-Hợp",Q24="Anh-Phượng",Q24="Anh-Trang",Q24="Anh-Tiên"),Q24,"")</f>
        <v/>
      </c>
      <c r="R354" s="147" t="str">
        <f t="shared" si="376"/>
        <v/>
      </c>
      <c r="S354" s="147" t="str">
        <f t="shared" si="376"/>
        <v/>
      </c>
      <c r="T354" s="147" t="str">
        <f t="shared" si="376"/>
        <v/>
      </c>
      <c r="U354" s="147" t="str">
        <f t="shared" si="376"/>
        <v/>
      </c>
      <c r="V354" s="147" t="str">
        <f t="shared" si="376"/>
        <v/>
      </c>
      <c r="W354" s="144" t="str">
        <f t="shared" si="356"/>
        <v/>
      </c>
      <c r="X354" s="148">
        <f t="shared" si="357"/>
        <v>-1</v>
      </c>
    </row>
    <row r="355" spans="1:24" ht="18" customHeight="1" x14ac:dyDescent="0.35">
      <c r="A355" s="149">
        <v>5</v>
      </c>
      <c r="B355" s="150" t="str">
        <f t="shared" si="376"/>
        <v/>
      </c>
      <c r="C355" s="150" t="str">
        <f t="shared" si="376"/>
        <v/>
      </c>
      <c r="D355" s="150" t="str">
        <f t="shared" si="376"/>
        <v/>
      </c>
      <c r="E355" s="150" t="str">
        <f t="shared" si="376"/>
        <v/>
      </c>
      <c r="F355" s="150" t="str">
        <f t="shared" si="376"/>
        <v>Anh-T.Thảo</v>
      </c>
      <c r="G355" s="150" t="str">
        <f t="shared" si="376"/>
        <v/>
      </c>
      <c r="H355" s="150" t="str">
        <f t="shared" si="376"/>
        <v>Anh-Phượng</v>
      </c>
      <c r="I355" s="150" t="str">
        <f t="shared" si="376"/>
        <v/>
      </c>
      <c r="J355" s="150" t="str">
        <f t="shared" si="376"/>
        <v/>
      </c>
      <c r="K355" s="150" t="str">
        <f t="shared" si="376"/>
        <v/>
      </c>
      <c r="L355" s="150" t="str">
        <f t="shared" si="376"/>
        <v/>
      </c>
      <c r="M355" s="150" t="str">
        <f t="shared" si="376"/>
        <v/>
      </c>
      <c r="N355" s="150" t="str">
        <f t="shared" si="376"/>
        <v/>
      </c>
      <c r="O355" s="150" t="str">
        <f t="shared" si="376"/>
        <v/>
      </c>
      <c r="P355" s="150" t="str">
        <f t="shared" si="376"/>
        <v/>
      </c>
      <c r="Q355" s="150" t="str">
        <f t="shared" ref="Q355" si="380">IF(OR(Q25="Anh-Thiên",Q25="Anh-T.Thảo",Q25="Anh-Hợp",Q25="Anh-Phượng",Q25="Anh-Trang",Q25="Anh-Tiên"),Q25,"")</f>
        <v/>
      </c>
      <c r="R355" s="150" t="str">
        <f t="shared" si="376"/>
        <v/>
      </c>
      <c r="S355" s="150" t="str">
        <f t="shared" si="376"/>
        <v/>
      </c>
      <c r="T355" s="150" t="str">
        <f t="shared" si="376"/>
        <v/>
      </c>
      <c r="U355" s="150" t="str">
        <f t="shared" si="376"/>
        <v/>
      </c>
      <c r="V355" s="150" t="str">
        <f t="shared" si="376"/>
        <v>Anh-Hợp</v>
      </c>
      <c r="W355" s="144" t="str">
        <f t="shared" si="356"/>
        <v/>
      </c>
      <c r="X355" s="151">
        <f t="shared" si="357"/>
        <v>-1</v>
      </c>
    </row>
    <row r="356" spans="1:24" ht="18" customHeight="1" x14ac:dyDescent="0.35">
      <c r="A356" s="142">
        <v>1</v>
      </c>
      <c r="B356" s="144" t="str">
        <f>IF(OR(B26="Anh-Thiên",B26="Anh-T.Thảo",B26="Anh-Hợp",B26="Anh-Phượng",B26="Anh-Trang",B26="Anh-Tiên"),B26,"")</f>
        <v/>
      </c>
      <c r="C356" s="144" t="str">
        <f t="shared" si="376"/>
        <v/>
      </c>
      <c r="D356" s="144" t="str">
        <f t="shared" si="376"/>
        <v>Anh-T.Thảo</v>
      </c>
      <c r="E356" s="144" t="str">
        <f t="shared" si="376"/>
        <v/>
      </c>
      <c r="F356" s="144" t="str">
        <f t="shared" si="376"/>
        <v/>
      </c>
      <c r="G356" s="144" t="str">
        <f t="shared" si="376"/>
        <v/>
      </c>
      <c r="H356" s="144" t="str">
        <f t="shared" si="376"/>
        <v/>
      </c>
      <c r="I356" s="144" t="str">
        <f t="shared" si="376"/>
        <v/>
      </c>
      <c r="J356" s="144" t="str">
        <f t="shared" si="376"/>
        <v>Anh-Thiên</v>
      </c>
      <c r="K356" s="144" t="str">
        <f t="shared" si="376"/>
        <v/>
      </c>
      <c r="L356" s="144" t="str">
        <f t="shared" si="376"/>
        <v/>
      </c>
      <c r="M356" s="144" t="str">
        <f t="shared" si="376"/>
        <v/>
      </c>
      <c r="N356" s="144" t="str">
        <f t="shared" si="376"/>
        <v/>
      </c>
      <c r="O356" s="144" t="str">
        <f t="shared" si="376"/>
        <v/>
      </c>
      <c r="P356" s="144" t="str">
        <f t="shared" si="376"/>
        <v/>
      </c>
      <c r="Q356" s="144" t="str">
        <f t="shared" ref="Q356" si="381">IF(OR(Q26="Anh-Thiên",Q26="Anh-T.Thảo",Q26="Anh-Hợp",Q26="Anh-Phượng",Q26="Anh-Trang",Q26="Anh-Tiên"),Q26,"")</f>
        <v/>
      </c>
      <c r="R356" s="144" t="str">
        <f t="shared" si="376"/>
        <v/>
      </c>
      <c r="S356" s="144" t="str">
        <f t="shared" si="376"/>
        <v>Anh-Phượng</v>
      </c>
      <c r="T356" s="144" t="str">
        <f t="shared" si="376"/>
        <v/>
      </c>
      <c r="U356" s="144" t="str">
        <f t="shared" si="376"/>
        <v>Anh-Hợp</v>
      </c>
      <c r="V356" s="144" t="str">
        <f t="shared" si="376"/>
        <v/>
      </c>
      <c r="W356" s="144" t="str">
        <f t="shared" si="356"/>
        <v/>
      </c>
      <c r="X356" s="145" t="str">
        <f t="shared" si="357"/>
        <v/>
      </c>
    </row>
    <row r="357" spans="1:24" ht="18" customHeight="1" x14ac:dyDescent="0.35">
      <c r="A357" s="146">
        <v>2</v>
      </c>
      <c r="B357" s="147" t="str">
        <f t="shared" ref="B357:V361" si="382">IF(OR(B27="Anh-Thiên",B27="Anh-T.Thảo",B27="Anh-Hợp",B27="Anh-Phượng",B27="Anh-Trang",B27="Anh-Tiên"),B27,"")</f>
        <v/>
      </c>
      <c r="C357" s="147" t="str">
        <f t="shared" si="382"/>
        <v/>
      </c>
      <c r="D357" s="147" t="str">
        <f t="shared" si="382"/>
        <v>Anh-T.Thảo</v>
      </c>
      <c r="E357" s="147" t="str">
        <f t="shared" si="382"/>
        <v/>
      </c>
      <c r="F357" s="147" t="str">
        <f t="shared" si="382"/>
        <v/>
      </c>
      <c r="G357" s="147" t="str">
        <f t="shared" si="382"/>
        <v/>
      </c>
      <c r="H357" s="147" t="str">
        <f t="shared" si="382"/>
        <v/>
      </c>
      <c r="I357" s="147" t="str">
        <f t="shared" si="382"/>
        <v/>
      </c>
      <c r="J357" s="147" t="str">
        <f t="shared" si="382"/>
        <v>Anh-Thiên</v>
      </c>
      <c r="K357" s="147" t="str">
        <f t="shared" si="382"/>
        <v/>
      </c>
      <c r="L357" s="147" t="str">
        <f t="shared" si="382"/>
        <v/>
      </c>
      <c r="M357" s="147" t="str">
        <f t="shared" si="382"/>
        <v/>
      </c>
      <c r="N357" s="147" t="str">
        <f t="shared" si="382"/>
        <v/>
      </c>
      <c r="O357" s="147" t="str">
        <f t="shared" si="382"/>
        <v/>
      </c>
      <c r="P357" s="147" t="str">
        <f t="shared" si="382"/>
        <v/>
      </c>
      <c r="Q357" s="147" t="str">
        <f t="shared" ref="Q357" si="383">IF(OR(Q27="Anh-Thiên",Q27="Anh-T.Thảo",Q27="Anh-Hợp",Q27="Anh-Phượng",Q27="Anh-Trang",Q27="Anh-Tiên"),Q27,"")</f>
        <v/>
      </c>
      <c r="R357" s="147" t="str">
        <f t="shared" si="382"/>
        <v/>
      </c>
      <c r="S357" s="147" t="str">
        <f t="shared" si="382"/>
        <v/>
      </c>
      <c r="T357" s="147" t="str">
        <f t="shared" si="382"/>
        <v/>
      </c>
      <c r="U357" s="147" t="str">
        <f t="shared" si="382"/>
        <v>Anh-Hợp</v>
      </c>
      <c r="V357" s="147" t="str">
        <f t="shared" si="382"/>
        <v/>
      </c>
      <c r="W357" s="144" t="str">
        <f t="shared" si="356"/>
        <v/>
      </c>
      <c r="X357" s="148">
        <f t="shared" si="357"/>
        <v>-1</v>
      </c>
    </row>
    <row r="358" spans="1:24" ht="18" customHeight="1" x14ac:dyDescent="0.35">
      <c r="A358" s="152" t="s">
        <v>86</v>
      </c>
      <c r="B358" s="147" t="str">
        <f t="shared" si="382"/>
        <v/>
      </c>
      <c r="C358" s="147" t="str">
        <f t="shared" si="382"/>
        <v/>
      </c>
      <c r="D358" s="147" t="str">
        <f t="shared" si="382"/>
        <v/>
      </c>
      <c r="E358" s="147" t="str">
        <f t="shared" si="382"/>
        <v>Anh-T.Thảo</v>
      </c>
      <c r="F358" s="147" t="str">
        <f t="shared" si="382"/>
        <v/>
      </c>
      <c r="G358" s="147" t="str">
        <f t="shared" si="382"/>
        <v/>
      </c>
      <c r="H358" s="147" t="str">
        <f t="shared" si="382"/>
        <v/>
      </c>
      <c r="I358" s="147" t="str">
        <f t="shared" si="382"/>
        <v/>
      </c>
      <c r="J358" s="147" t="str">
        <f t="shared" si="382"/>
        <v/>
      </c>
      <c r="K358" s="147" t="str">
        <f t="shared" si="382"/>
        <v/>
      </c>
      <c r="L358" s="147" t="str">
        <f t="shared" si="382"/>
        <v/>
      </c>
      <c r="M358" s="147" t="str">
        <f t="shared" si="382"/>
        <v>Anh-Thiên</v>
      </c>
      <c r="N358" s="147" t="str">
        <f t="shared" si="382"/>
        <v/>
      </c>
      <c r="O358" s="147" t="str">
        <f t="shared" si="382"/>
        <v/>
      </c>
      <c r="P358" s="147" t="str">
        <f t="shared" si="382"/>
        <v/>
      </c>
      <c r="Q358" s="147" t="str">
        <f t="shared" ref="Q358" si="384">IF(OR(Q28="Anh-Thiên",Q28="Anh-T.Thảo",Q28="Anh-Hợp",Q28="Anh-Phượng",Q28="Anh-Trang",Q28="Anh-Tiên"),Q28,"")</f>
        <v/>
      </c>
      <c r="R358" s="147" t="str">
        <f t="shared" si="382"/>
        <v>Anh-Phượng</v>
      </c>
      <c r="S358" s="147" t="str">
        <f t="shared" si="382"/>
        <v/>
      </c>
      <c r="T358" s="147" t="str">
        <f t="shared" si="382"/>
        <v/>
      </c>
      <c r="U358" s="147" t="str">
        <f t="shared" si="382"/>
        <v/>
      </c>
      <c r="V358" s="147" t="str">
        <f t="shared" si="382"/>
        <v>Anh-Hợp</v>
      </c>
      <c r="W358" s="144" t="str">
        <f t="shared" si="356"/>
        <v/>
      </c>
      <c r="X358" s="148" t="str">
        <f t="shared" si="357"/>
        <v/>
      </c>
    </row>
    <row r="359" spans="1:24" ht="18" customHeight="1" x14ac:dyDescent="0.35">
      <c r="A359" s="146">
        <v>4</v>
      </c>
      <c r="B359" s="147" t="str">
        <f t="shared" si="382"/>
        <v>Anh-Phượng</v>
      </c>
      <c r="C359" s="147" t="str">
        <f t="shared" si="382"/>
        <v>Anh-T.Thảo</v>
      </c>
      <c r="D359" s="147" t="str">
        <f t="shared" si="382"/>
        <v/>
      </c>
      <c r="E359" s="147" t="str">
        <f t="shared" si="382"/>
        <v/>
      </c>
      <c r="F359" s="147" t="str">
        <f t="shared" si="382"/>
        <v/>
      </c>
      <c r="G359" s="147" t="str">
        <f t="shared" si="382"/>
        <v/>
      </c>
      <c r="H359" s="147" t="str">
        <f t="shared" si="382"/>
        <v/>
      </c>
      <c r="I359" s="147" t="str">
        <f t="shared" si="382"/>
        <v/>
      </c>
      <c r="J359" s="147" t="str">
        <f t="shared" si="382"/>
        <v/>
      </c>
      <c r="K359" s="147" t="str">
        <f t="shared" si="382"/>
        <v>Anh-Thiên</v>
      </c>
      <c r="L359" s="147" t="str">
        <f t="shared" si="382"/>
        <v/>
      </c>
      <c r="M359" s="147" t="str">
        <f t="shared" si="382"/>
        <v/>
      </c>
      <c r="N359" s="147" t="str">
        <f t="shared" si="382"/>
        <v/>
      </c>
      <c r="O359" s="147" t="str">
        <f t="shared" si="382"/>
        <v/>
      </c>
      <c r="P359" s="147" t="str">
        <f t="shared" si="382"/>
        <v/>
      </c>
      <c r="Q359" s="147" t="str">
        <f t="shared" ref="Q359" si="385">IF(OR(Q29="Anh-Thiên",Q29="Anh-T.Thảo",Q29="Anh-Hợp",Q29="Anh-Phượng",Q29="Anh-Trang",Q29="Anh-Tiên"),Q29,"")</f>
        <v/>
      </c>
      <c r="R359" s="147" t="str">
        <f t="shared" si="382"/>
        <v/>
      </c>
      <c r="S359" s="147" t="str">
        <f t="shared" si="382"/>
        <v/>
      </c>
      <c r="T359" s="147" t="str">
        <f t="shared" si="382"/>
        <v/>
      </c>
      <c r="U359" s="147" t="str">
        <f t="shared" si="382"/>
        <v/>
      </c>
      <c r="V359" s="147" t="str">
        <f t="shared" si="382"/>
        <v>Anh-Hợp</v>
      </c>
      <c r="W359" s="144" t="str">
        <f t="shared" si="356"/>
        <v/>
      </c>
      <c r="X359" s="148" t="str">
        <f t="shared" si="357"/>
        <v/>
      </c>
    </row>
    <row r="360" spans="1:24" ht="18" customHeight="1" x14ac:dyDescent="0.35">
      <c r="A360" s="146">
        <v>5</v>
      </c>
      <c r="B360" s="150" t="str">
        <f t="shared" si="382"/>
        <v>Anh-Phượng</v>
      </c>
      <c r="C360" s="150" t="str">
        <f t="shared" si="382"/>
        <v>Anh-T.Thảo</v>
      </c>
      <c r="D360" s="150" t="str">
        <f t="shared" si="382"/>
        <v/>
      </c>
      <c r="E360" s="150" t="str">
        <f t="shared" si="382"/>
        <v/>
      </c>
      <c r="F360" s="150" t="str">
        <f t="shared" si="382"/>
        <v/>
      </c>
      <c r="G360" s="150" t="str">
        <f t="shared" si="382"/>
        <v/>
      </c>
      <c r="H360" s="150" t="str">
        <f t="shared" si="382"/>
        <v/>
      </c>
      <c r="I360" s="150" t="str">
        <f t="shared" si="382"/>
        <v/>
      </c>
      <c r="J360" s="150" t="str">
        <f t="shared" si="382"/>
        <v/>
      </c>
      <c r="K360" s="150" t="str">
        <f t="shared" si="382"/>
        <v>Anh-Thiên</v>
      </c>
      <c r="L360" s="150" t="str">
        <f t="shared" si="382"/>
        <v/>
      </c>
      <c r="M360" s="150" t="str">
        <f t="shared" si="382"/>
        <v/>
      </c>
      <c r="N360" s="150" t="str">
        <f t="shared" si="382"/>
        <v/>
      </c>
      <c r="O360" s="150" t="str">
        <f t="shared" si="382"/>
        <v>Anh-Hợp</v>
      </c>
      <c r="P360" s="150" t="str">
        <f t="shared" si="382"/>
        <v>Anh-Trang</v>
      </c>
      <c r="Q360" s="150" t="str">
        <f t="shared" ref="Q360" si="386">IF(OR(Q30="Anh-Thiên",Q30="Anh-T.Thảo",Q30="Anh-Hợp",Q30="Anh-Phượng",Q30="Anh-Trang",Q30="Anh-Tiên"),Q30,"")</f>
        <v/>
      </c>
      <c r="R360" s="150" t="str">
        <f t="shared" si="382"/>
        <v/>
      </c>
      <c r="S360" s="150" t="str">
        <f t="shared" si="382"/>
        <v/>
      </c>
      <c r="T360" s="150" t="str">
        <f t="shared" si="382"/>
        <v/>
      </c>
      <c r="U360" s="150" t="str">
        <f t="shared" si="382"/>
        <v/>
      </c>
      <c r="V360" s="150" t="str">
        <f t="shared" si="382"/>
        <v/>
      </c>
      <c r="W360" s="144" t="str">
        <f t="shared" si="356"/>
        <v/>
      </c>
      <c r="X360" s="151">
        <f t="shared" si="357"/>
        <v>1</v>
      </c>
    </row>
    <row r="361" spans="1:24" ht="18" customHeight="1" x14ac:dyDescent="0.35">
      <c r="A361" s="159" t="s">
        <v>96</v>
      </c>
      <c r="B361" s="144" t="str">
        <f>IF(OR(B31="Anh-Thiên",B31="Anh-T.Thảo",B31="Anh-Hợp",B31="Anh-Phượng",B31="Anh-Trang",B31="Anh-Tiên"),B31,"")</f>
        <v/>
      </c>
      <c r="C361" s="144" t="str">
        <f t="shared" si="382"/>
        <v/>
      </c>
      <c r="D361" s="144" t="str">
        <f t="shared" si="382"/>
        <v/>
      </c>
      <c r="E361" s="144" t="str">
        <f t="shared" si="382"/>
        <v/>
      </c>
      <c r="F361" s="144" t="str">
        <f t="shared" si="382"/>
        <v/>
      </c>
      <c r="G361" s="144" t="str">
        <f t="shared" si="382"/>
        <v/>
      </c>
      <c r="H361" s="144" t="str">
        <f t="shared" si="382"/>
        <v>Anh-Phượng</v>
      </c>
      <c r="I361" s="144" t="str">
        <f t="shared" si="382"/>
        <v/>
      </c>
      <c r="J361" s="144" t="str">
        <f t="shared" si="382"/>
        <v/>
      </c>
      <c r="K361" s="144" t="str">
        <f t="shared" si="382"/>
        <v/>
      </c>
      <c r="L361" s="144" t="str">
        <f t="shared" si="382"/>
        <v/>
      </c>
      <c r="M361" s="144" t="str">
        <f t="shared" si="382"/>
        <v/>
      </c>
      <c r="N361" s="144" t="str">
        <f t="shared" si="382"/>
        <v/>
      </c>
      <c r="O361" s="144" t="str">
        <f t="shared" si="382"/>
        <v/>
      </c>
      <c r="P361" s="144" t="str">
        <f t="shared" si="382"/>
        <v/>
      </c>
      <c r="Q361" s="144" t="str">
        <f t="shared" ref="Q361" si="387">IF(OR(Q31="Anh-Thiên",Q31="Anh-T.Thảo",Q31="Anh-Hợp",Q31="Anh-Phượng",Q31="Anh-Trang",Q31="Anh-Tiên"),Q31,"")</f>
        <v/>
      </c>
      <c r="R361" s="144" t="str">
        <f t="shared" si="382"/>
        <v/>
      </c>
      <c r="S361" s="144" t="str">
        <f t="shared" si="382"/>
        <v/>
      </c>
      <c r="T361" s="144" t="str">
        <f t="shared" si="382"/>
        <v/>
      </c>
      <c r="U361" s="144" t="str">
        <f t="shared" si="382"/>
        <v/>
      </c>
      <c r="V361" s="144" t="str">
        <f t="shared" si="382"/>
        <v/>
      </c>
      <c r="W361" s="144" t="str">
        <f t="shared" si="356"/>
        <v/>
      </c>
      <c r="X361" s="145">
        <f t="shared" si="357"/>
        <v>-3</v>
      </c>
    </row>
    <row r="362" spans="1:24" ht="18" customHeight="1" x14ac:dyDescent="0.35">
      <c r="A362" s="155">
        <v>2</v>
      </c>
      <c r="B362" s="147" t="str">
        <f t="shared" ref="B362:V365" si="388">IF(OR(B32="Anh-Thiên",B32="Anh-T.Thảo",B32="Anh-Hợp",B32="Anh-Phượng",B32="Anh-Trang",B32="Anh-Tiên"),B32,"")</f>
        <v/>
      </c>
      <c r="C362" s="147" t="str">
        <f t="shared" si="388"/>
        <v/>
      </c>
      <c r="D362" s="147" t="str">
        <f t="shared" si="388"/>
        <v/>
      </c>
      <c r="E362" s="147" t="str">
        <f t="shared" si="388"/>
        <v/>
      </c>
      <c r="F362" s="147" t="str">
        <f t="shared" si="388"/>
        <v/>
      </c>
      <c r="G362" s="147" t="str">
        <f t="shared" si="388"/>
        <v/>
      </c>
      <c r="H362" s="147" t="str">
        <f t="shared" si="388"/>
        <v/>
      </c>
      <c r="I362" s="147" t="str">
        <f t="shared" si="388"/>
        <v/>
      </c>
      <c r="J362" s="147" t="str">
        <f t="shared" si="388"/>
        <v/>
      </c>
      <c r="K362" s="147" t="str">
        <f t="shared" si="388"/>
        <v/>
      </c>
      <c r="L362" s="147" t="str">
        <f t="shared" si="388"/>
        <v/>
      </c>
      <c r="M362" s="147" t="str">
        <f t="shared" si="388"/>
        <v/>
      </c>
      <c r="N362" s="147" t="str">
        <f t="shared" si="388"/>
        <v/>
      </c>
      <c r="O362" s="147" t="str">
        <f t="shared" si="388"/>
        <v/>
      </c>
      <c r="P362" s="147" t="str">
        <f t="shared" si="388"/>
        <v/>
      </c>
      <c r="Q362" s="147" t="str">
        <f t="shared" ref="Q362" si="389">IF(OR(Q32="Anh-Thiên",Q32="Anh-T.Thảo",Q32="Anh-Hợp",Q32="Anh-Phượng",Q32="Anh-Trang",Q32="Anh-Tiên"),Q32,"")</f>
        <v/>
      </c>
      <c r="R362" s="147" t="str">
        <f t="shared" si="388"/>
        <v>Anh-Phượng</v>
      </c>
      <c r="S362" s="147" t="str">
        <f t="shared" si="388"/>
        <v/>
      </c>
      <c r="T362" s="147" t="str">
        <f t="shared" si="388"/>
        <v/>
      </c>
      <c r="U362" s="147" t="str">
        <f t="shared" si="388"/>
        <v/>
      </c>
      <c r="V362" s="147" t="str">
        <f t="shared" si="388"/>
        <v/>
      </c>
      <c r="W362" s="144" t="str">
        <f t="shared" si="356"/>
        <v/>
      </c>
      <c r="X362" s="148">
        <f t="shared" si="357"/>
        <v>-3</v>
      </c>
    </row>
    <row r="363" spans="1:24" ht="18" customHeight="1" x14ac:dyDescent="0.35">
      <c r="A363" s="155"/>
      <c r="B363" s="147" t="str">
        <f t="shared" si="388"/>
        <v/>
      </c>
      <c r="C363" s="147" t="str">
        <f t="shared" si="388"/>
        <v/>
      </c>
      <c r="D363" s="147" t="str">
        <f t="shared" si="388"/>
        <v/>
      </c>
      <c r="E363" s="147" t="str">
        <f t="shared" si="388"/>
        <v/>
      </c>
      <c r="F363" s="147" t="str">
        <f t="shared" si="388"/>
        <v/>
      </c>
      <c r="G363" s="147" t="str">
        <f t="shared" si="388"/>
        <v/>
      </c>
      <c r="H363" s="147" t="str">
        <f t="shared" si="388"/>
        <v/>
      </c>
      <c r="I363" s="147" t="str">
        <f t="shared" si="388"/>
        <v/>
      </c>
      <c r="J363" s="147" t="str">
        <f t="shared" si="388"/>
        <v/>
      </c>
      <c r="K363" s="147" t="str">
        <f t="shared" si="388"/>
        <v/>
      </c>
      <c r="L363" s="147" t="str">
        <f t="shared" si="388"/>
        <v/>
      </c>
      <c r="M363" s="147" t="str">
        <f t="shared" si="388"/>
        <v/>
      </c>
      <c r="N363" s="147" t="str">
        <f t="shared" si="388"/>
        <v/>
      </c>
      <c r="O363" s="147" t="str">
        <f t="shared" si="388"/>
        <v/>
      </c>
      <c r="P363" s="147" t="str">
        <f t="shared" si="388"/>
        <v/>
      </c>
      <c r="Q363" s="147" t="str">
        <f t="shared" ref="Q363" si="390">IF(OR(Q33="Anh-Thiên",Q33="Anh-T.Thảo",Q33="Anh-Hợp",Q33="Anh-Phượng",Q33="Anh-Trang",Q33="Anh-Tiên"),Q33,"")</f>
        <v/>
      </c>
      <c r="R363" s="147" t="str">
        <f t="shared" si="388"/>
        <v>Anh-Phượng</v>
      </c>
      <c r="S363" s="147" t="str">
        <f t="shared" si="388"/>
        <v/>
      </c>
      <c r="T363" s="147" t="str">
        <f t="shared" si="388"/>
        <v/>
      </c>
      <c r="U363" s="147" t="str">
        <f t="shared" si="388"/>
        <v/>
      </c>
      <c r="V363" s="147" t="str">
        <f t="shared" si="388"/>
        <v/>
      </c>
      <c r="W363" s="144" t="str">
        <f t="shared" si="356"/>
        <v/>
      </c>
      <c r="X363" s="148">
        <f t="shared" si="357"/>
        <v>-3</v>
      </c>
    </row>
    <row r="364" spans="1:24" ht="18" customHeight="1" x14ac:dyDescent="0.35">
      <c r="A364" s="155"/>
      <c r="B364" s="147" t="str">
        <f t="shared" si="388"/>
        <v/>
      </c>
      <c r="C364" s="147" t="str">
        <f t="shared" si="388"/>
        <v/>
      </c>
      <c r="D364" s="147" t="str">
        <f t="shared" si="388"/>
        <v/>
      </c>
      <c r="E364" s="147" t="str">
        <f t="shared" si="388"/>
        <v/>
      </c>
      <c r="F364" s="147" t="str">
        <f t="shared" si="388"/>
        <v/>
      </c>
      <c r="G364" s="147" t="str">
        <f t="shared" si="388"/>
        <v/>
      </c>
      <c r="H364" s="147" t="str">
        <f t="shared" si="388"/>
        <v/>
      </c>
      <c r="I364" s="147" t="str">
        <f t="shared" si="388"/>
        <v/>
      </c>
      <c r="J364" s="147" t="str">
        <f t="shared" si="388"/>
        <v/>
      </c>
      <c r="K364" s="147" t="str">
        <f t="shared" si="388"/>
        <v/>
      </c>
      <c r="L364" s="147" t="str">
        <f t="shared" si="388"/>
        <v/>
      </c>
      <c r="M364" s="147" t="str">
        <f t="shared" si="388"/>
        <v/>
      </c>
      <c r="N364" s="147" t="str">
        <f t="shared" si="388"/>
        <v/>
      </c>
      <c r="O364" s="147" t="str">
        <f t="shared" si="388"/>
        <v/>
      </c>
      <c r="P364" s="147" t="str">
        <f t="shared" si="388"/>
        <v/>
      </c>
      <c r="Q364" s="147" t="str">
        <f t="shared" ref="Q364" si="391">IF(OR(Q34="Anh-Thiên",Q34="Anh-T.Thảo",Q34="Anh-Hợp",Q34="Anh-Phượng",Q34="Anh-Trang",Q34="Anh-Tiên"),Q34,"")</f>
        <v/>
      </c>
      <c r="R364" s="147" t="str">
        <f t="shared" si="388"/>
        <v/>
      </c>
      <c r="S364" s="147" t="str">
        <f t="shared" si="388"/>
        <v/>
      </c>
      <c r="T364" s="147" t="str">
        <f t="shared" si="388"/>
        <v/>
      </c>
      <c r="U364" s="147" t="str">
        <f t="shared" si="388"/>
        <v/>
      </c>
      <c r="V364" s="147" t="str">
        <f t="shared" si="388"/>
        <v/>
      </c>
      <c r="W364" s="144" t="str">
        <f t="shared" si="356"/>
        <v/>
      </c>
      <c r="X364" s="148">
        <f t="shared" si="357"/>
        <v>-4</v>
      </c>
    </row>
    <row r="365" spans="1:24" ht="18" customHeight="1" x14ac:dyDescent="0.35">
      <c r="A365" s="155"/>
      <c r="B365" s="150" t="str">
        <f t="shared" si="388"/>
        <v/>
      </c>
      <c r="C365" s="150" t="str">
        <f t="shared" si="388"/>
        <v/>
      </c>
      <c r="D365" s="150" t="str">
        <f t="shared" si="388"/>
        <v/>
      </c>
      <c r="E365" s="150" t="str">
        <f t="shared" si="388"/>
        <v/>
      </c>
      <c r="F365" s="150" t="str">
        <f t="shared" si="388"/>
        <v/>
      </c>
      <c r="G365" s="150" t="str">
        <f t="shared" si="388"/>
        <v/>
      </c>
      <c r="H365" s="150" t="str">
        <f t="shared" si="388"/>
        <v/>
      </c>
      <c r="I365" s="150" t="str">
        <f t="shared" si="388"/>
        <v/>
      </c>
      <c r="J365" s="150" t="str">
        <f t="shared" si="388"/>
        <v/>
      </c>
      <c r="K365" s="150" t="str">
        <f t="shared" si="388"/>
        <v/>
      </c>
      <c r="L365" s="150" t="str">
        <f t="shared" si="388"/>
        <v/>
      </c>
      <c r="M365" s="150" t="str">
        <f t="shared" si="388"/>
        <v/>
      </c>
      <c r="N365" s="150" t="str">
        <f t="shared" si="388"/>
        <v/>
      </c>
      <c r="O365" s="150" t="str">
        <f t="shared" si="388"/>
        <v/>
      </c>
      <c r="P365" s="150" t="str">
        <f t="shared" si="388"/>
        <v/>
      </c>
      <c r="Q365" s="150" t="str">
        <f t="shared" ref="Q365" si="392">IF(OR(Q35="Anh-Thiên",Q35="Anh-T.Thảo",Q35="Anh-Hợp",Q35="Anh-Phượng",Q35="Anh-Trang",Q35="Anh-Tiên"),Q35,"")</f>
        <v/>
      </c>
      <c r="R365" s="150" t="str">
        <f t="shared" si="388"/>
        <v/>
      </c>
      <c r="S365" s="150" t="str">
        <f t="shared" si="388"/>
        <v/>
      </c>
      <c r="T365" s="150" t="str">
        <f t="shared" si="388"/>
        <v/>
      </c>
      <c r="U365" s="150" t="str">
        <f t="shared" si="388"/>
        <v/>
      </c>
      <c r="V365" s="150" t="str">
        <f t="shared" si="388"/>
        <v/>
      </c>
      <c r="W365" s="144" t="str">
        <f t="shared" si="356"/>
        <v/>
      </c>
      <c r="X365" s="151">
        <f t="shared" si="357"/>
        <v>-4</v>
      </c>
    </row>
    <row r="366" spans="1:24" ht="18" customHeight="1" x14ac:dyDescent="0.35">
      <c r="A366" s="156">
        <f>18*30-COUNTBLANK(B336:W365)</f>
        <v>-48</v>
      </c>
      <c r="B366" s="19">
        <f>14*4+3*3</f>
        <v>65</v>
      </c>
      <c r="C366" s="157" t="str">
        <f>IF(A366&lt;&gt;B366,"Lỗi","")</f>
        <v>Lỗi</v>
      </c>
    </row>
    <row r="367" spans="1:24" x14ac:dyDescent="0.35">
      <c r="B367" s="186" t="s">
        <v>105</v>
      </c>
      <c r="C367" s="187"/>
      <c r="D367" s="187"/>
      <c r="E367" s="187"/>
      <c r="F367" s="187"/>
      <c r="G367" s="187"/>
      <c r="H367" s="187"/>
      <c r="I367" s="187"/>
      <c r="J367" s="187"/>
      <c r="K367" s="187"/>
      <c r="L367" s="187"/>
      <c r="M367" s="187"/>
      <c r="N367" s="187"/>
      <c r="O367" s="187"/>
      <c r="P367" s="187"/>
      <c r="Q367" s="187"/>
      <c r="R367" s="187"/>
      <c r="S367" s="187"/>
    </row>
    <row r="368" spans="1:24" ht="18" customHeight="1" x14ac:dyDescent="0.35">
      <c r="A368" s="140">
        <f>A37</f>
        <v>0</v>
      </c>
      <c r="B368" s="140" t="str">
        <f t="shared" ref="B368:H368" si="393">B38</f>
        <v>10A1</v>
      </c>
      <c r="C368" s="140" t="str">
        <f t="shared" si="393"/>
        <v>10A2</v>
      </c>
      <c r="D368" s="140" t="str">
        <f t="shared" si="393"/>
        <v>10A3</v>
      </c>
      <c r="E368" s="140" t="str">
        <f t="shared" si="393"/>
        <v>10A4</v>
      </c>
      <c r="F368" s="140" t="str">
        <f t="shared" si="393"/>
        <v>10A5</v>
      </c>
      <c r="G368" s="140" t="str">
        <f t="shared" si="393"/>
        <v>10A6</v>
      </c>
      <c r="H368" s="140" t="str">
        <f t="shared" si="393"/>
        <v>10A7</v>
      </c>
      <c r="I368" s="140" t="str">
        <f>I38</f>
        <v>11B1</v>
      </c>
      <c r="J368" s="140" t="str">
        <f>J38</f>
        <v>11B2</v>
      </c>
      <c r="K368" s="140" t="str">
        <f>K38</f>
        <v>11B3</v>
      </c>
      <c r="L368" s="140" t="str">
        <f>L38</f>
        <v>11B4</v>
      </c>
      <c r="M368" s="140" t="str">
        <f>M38</f>
        <v>11B5</v>
      </c>
      <c r="N368" s="140" t="s">
        <v>53</v>
      </c>
      <c r="O368" s="140" t="s">
        <v>54</v>
      </c>
      <c r="P368" s="140" t="str">
        <f t="shared" ref="P368:W368" si="394">P38</f>
        <v>12C1</v>
      </c>
      <c r="Q368" s="140"/>
      <c r="R368" s="140" t="str">
        <f t="shared" si="394"/>
        <v>12C2</v>
      </c>
      <c r="S368" s="140" t="str">
        <f t="shared" si="394"/>
        <v>12C3</v>
      </c>
      <c r="T368" s="140" t="str">
        <f t="shared" si="394"/>
        <v>12C4</v>
      </c>
      <c r="U368" s="140" t="str">
        <f t="shared" si="394"/>
        <v>12C5</v>
      </c>
      <c r="V368" s="140" t="str">
        <f t="shared" si="394"/>
        <v>12C6</v>
      </c>
      <c r="W368" s="140">
        <f t="shared" si="394"/>
        <v>0</v>
      </c>
      <c r="X368" s="141" t="s">
        <v>89</v>
      </c>
    </row>
    <row r="369" spans="1:24" ht="18" customHeight="1" x14ac:dyDescent="0.35">
      <c r="A369" s="142">
        <v>1</v>
      </c>
      <c r="B369" s="144" t="str">
        <f>IF(OR(B6="HĐTN-Mạnh",B6="HĐTN-Đ.Hoàng",B6="HĐTN-Linh",B6="HĐTN-Ly",B6="HĐTN-Đ.Nga",B6="HĐTN-Giang",B6="HĐTN-H.Hợp",B6="HĐTN-Ny",B6="HĐTN-The",B6="HĐTN-Long",B6="HĐTN-B.Phượng",B6="HĐTN-Hoa",B6="MT-Ny",B6="QP-Linh",B6="QP-Tiên"),B6,"")</f>
        <v/>
      </c>
      <c r="C369" s="144" t="str">
        <f t="shared" ref="C369:V369" si="395">IF(OR(C6="HĐTN-Mạnh",C6="HĐTN-Đ.Hoàng",C6="HĐTN-Linh",C6="HĐTN-Ly",C6="HĐTN-Đ.Nga",C6="HĐTN-Giang",C6="HĐTN-H.Hợp",C6="HĐTN-Ny",C6="HĐTN-The",C6="HĐTN-Long",C6="HĐTN-B.Phượng",C6="HĐTN-Hoa",C6="MT-Ny",C6="QP-Linh",C6="QP-Tiên"),C6,"")</f>
        <v/>
      </c>
      <c r="D369" s="144" t="str">
        <f t="shared" si="395"/>
        <v/>
      </c>
      <c r="E369" s="144" t="str">
        <f t="shared" si="395"/>
        <v/>
      </c>
      <c r="F369" s="144" t="str">
        <f t="shared" si="395"/>
        <v/>
      </c>
      <c r="G369" s="144" t="str">
        <f t="shared" si="395"/>
        <v/>
      </c>
      <c r="H369" s="144" t="str">
        <f t="shared" si="395"/>
        <v/>
      </c>
      <c r="I369" s="144" t="str">
        <f t="shared" si="395"/>
        <v/>
      </c>
      <c r="J369" s="144" t="str">
        <f t="shared" si="395"/>
        <v/>
      </c>
      <c r="K369" s="144" t="str">
        <f t="shared" si="395"/>
        <v/>
      </c>
      <c r="L369" s="144" t="str">
        <f t="shared" si="395"/>
        <v/>
      </c>
      <c r="M369" s="144" t="str">
        <f t="shared" si="395"/>
        <v/>
      </c>
      <c r="N369" s="144" t="str">
        <f t="shared" si="395"/>
        <v/>
      </c>
      <c r="O369" s="144" t="str">
        <f t="shared" si="395"/>
        <v/>
      </c>
      <c r="P369" s="144" t="str">
        <f t="shared" si="395"/>
        <v/>
      </c>
      <c r="Q369" s="144" t="str">
        <f t="shared" ref="Q369" si="396">IF(OR(Q6="HĐTN-Mạnh",Q6="HĐTN-Đ.Hoàng",Q6="HĐTN-Linh",Q6="HĐTN-Ly",Q6="HĐTN-Đ.Nga",Q6="HĐTN-Giang",Q6="HĐTN-H.Hợp",Q6="HĐTN-Ny",Q6="HĐTN-The",Q6="HĐTN-Long",Q6="HĐTN-B.Phượng",Q6="HĐTN-Hoa",Q6="MT-Ny",Q6="QP-Linh",Q6="QP-Tiên"),Q6,"")</f>
        <v/>
      </c>
      <c r="R369" s="144" t="str">
        <f t="shared" si="395"/>
        <v/>
      </c>
      <c r="S369" s="144" t="str">
        <f t="shared" si="395"/>
        <v/>
      </c>
      <c r="T369" s="144" t="str">
        <f t="shared" si="395"/>
        <v/>
      </c>
      <c r="U369" s="144" t="str">
        <f t="shared" si="395"/>
        <v/>
      </c>
      <c r="V369" s="144" t="str">
        <f t="shared" si="395"/>
        <v/>
      </c>
      <c r="W369" s="144" t="str">
        <f t="shared" ref="W369:W398" si="397">IF(OR(W39="Anh-Hiền",W39="Anh-Hợp",W39="Anh-Phượng",W39="Anh-Trang",W39="Anh-Tiên"),W39,"")</f>
        <v/>
      </c>
      <c r="X369" s="145">
        <f t="shared" ref="X369:X398" si="398">IF((18-COUNTBLANK(B369:W369))=0,"",18-COUNTBLANK(B369:W369))</f>
        <v>-4</v>
      </c>
    </row>
    <row r="370" spans="1:24" ht="18" customHeight="1" x14ac:dyDescent="0.35">
      <c r="A370" s="146">
        <v>2</v>
      </c>
      <c r="B370" s="147" t="str">
        <f t="shared" ref="B370:V370" si="399">IF(OR(B7="HĐTN-Mạnh",B7="HĐTN-Đ.Hoàng",B7="HĐTN-Linh",B7="HĐTN-Ly",B7="HĐTN-Đ.Nga",B7="HĐTN-Giang",B7="HĐTN-H.Hợp",B7="HĐTN-Ny",B7="HĐTN-The",B7="HĐTN-Long",B7="HĐTN-B.Phượng",B7="HĐTN-Hoa",B7="MT-Ny",B7="QP-Linh",B7="QP-Tiên"),B7,"")</f>
        <v>HĐTN-Hoa</v>
      </c>
      <c r="C370" s="147" t="str">
        <f t="shared" si="399"/>
        <v/>
      </c>
      <c r="D370" s="147" t="str">
        <f t="shared" si="399"/>
        <v/>
      </c>
      <c r="E370" s="147" t="str">
        <f t="shared" si="399"/>
        <v/>
      </c>
      <c r="F370" s="147" t="str">
        <f t="shared" si="399"/>
        <v/>
      </c>
      <c r="G370" s="147" t="str">
        <f t="shared" si="399"/>
        <v/>
      </c>
      <c r="H370" s="147" t="str">
        <f t="shared" si="399"/>
        <v>HĐTN-Ny</v>
      </c>
      <c r="I370" s="147" t="str">
        <f t="shared" si="399"/>
        <v/>
      </c>
      <c r="J370" s="147" t="str">
        <f t="shared" si="399"/>
        <v/>
      </c>
      <c r="K370" s="147" t="str">
        <f t="shared" si="399"/>
        <v>HĐTN-Ly</v>
      </c>
      <c r="L370" s="147" t="str">
        <f t="shared" si="399"/>
        <v/>
      </c>
      <c r="M370" s="147" t="str">
        <f t="shared" si="399"/>
        <v/>
      </c>
      <c r="N370" s="147" t="str">
        <f t="shared" si="399"/>
        <v/>
      </c>
      <c r="O370" s="147" t="str">
        <f t="shared" si="399"/>
        <v>HĐTN-B.Phượng</v>
      </c>
      <c r="P370" s="147" t="str">
        <f t="shared" si="399"/>
        <v/>
      </c>
      <c r="Q370" s="147" t="str">
        <f t="shared" ref="Q370" si="400">IF(OR(Q7="HĐTN-Mạnh",Q7="HĐTN-Đ.Hoàng",Q7="HĐTN-Linh",Q7="HĐTN-Ly",Q7="HĐTN-Đ.Nga",Q7="HĐTN-Giang",Q7="HĐTN-H.Hợp",Q7="HĐTN-Ny",Q7="HĐTN-The",Q7="HĐTN-Long",Q7="HĐTN-B.Phượng",Q7="HĐTN-Hoa",Q7="MT-Ny",Q7="QP-Linh",Q7="QP-Tiên"),Q7,"")</f>
        <v/>
      </c>
      <c r="R370" s="147" t="str">
        <f t="shared" si="399"/>
        <v/>
      </c>
      <c r="S370" s="147" t="str">
        <f t="shared" si="399"/>
        <v/>
      </c>
      <c r="T370" s="147" t="str">
        <f t="shared" si="399"/>
        <v/>
      </c>
      <c r="U370" s="147" t="str">
        <f t="shared" si="399"/>
        <v/>
      </c>
      <c r="V370" s="147" t="str">
        <f t="shared" si="399"/>
        <v/>
      </c>
      <c r="W370" s="144" t="str">
        <f t="shared" si="397"/>
        <v/>
      </c>
      <c r="X370" s="148" t="str">
        <f t="shared" si="398"/>
        <v/>
      </c>
    </row>
    <row r="371" spans="1:24" ht="18" customHeight="1" x14ac:dyDescent="0.35">
      <c r="A371" s="7" t="s">
        <v>90</v>
      </c>
      <c r="B371" s="147" t="str">
        <f t="shared" ref="B371:V371" si="401">IF(OR(B8="HĐTN-Mạnh",B8="HĐTN-Đ.Hoàng",B8="HĐTN-Linh",B8="HĐTN-Ly",B8="HĐTN-Đ.Nga",B8="HĐTN-Giang",B8="HĐTN-H.Hợp",B8="HĐTN-Ny",B8="HĐTN-The",B8="HĐTN-Long",B8="HĐTN-B.Phượng",B8="HĐTN-Hoa",B8="MT-Ny",B8="QP-Linh",B8="QP-Tiên"),B8,"")</f>
        <v>HĐTN-Hoa</v>
      </c>
      <c r="C371" s="147" t="str">
        <f t="shared" si="401"/>
        <v/>
      </c>
      <c r="D371" s="147" t="str">
        <f t="shared" si="401"/>
        <v/>
      </c>
      <c r="E371" s="147" t="str">
        <f t="shared" si="401"/>
        <v/>
      </c>
      <c r="F371" s="147" t="str">
        <f t="shared" si="401"/>
        <v/>
      </c>
      <c r="G371" s="147" t="str">
        <f t="shared" si="401"/>
        <v/>
      </c>
      <c r="H371" s="147" t="str">
        <f t="shared" si="401"/>
        <v>HĐTN-Ny</v>
      </c>
      <c r="I371" s="147" t="str">
        <f t="shared" si="401"/>
        <v/>
      </c>
      <c r="J371" s="147" t="str">
        <f t="shared" si="401"/>
        <v/>
      </c>
      <c r="K371" s="147" t="str">
        <f t="shared" si="401"/>
        <v/>
      </c>
      <c r="L371" s="147" t="str">
        <f t="shared" si="401"/>
        <v>HĐTN-Long</v>
      </c>
      <c r="M371" s="147" t="str">
        <f t="shared" si="401"/>
        <v/>
      </c>
      <c r="N371" s="147" t="str">
        <f t="shared" si="401"/>
        <v/>
      </c>
      <c r="O371" s="147" t="str">
        <f t="shared" si="401"/>
        <v/>
      </c>
      <c r="P371" s="147" t="str">
        <f t="shared" si="401"/>
        <v/>
      </c>
      <c r="Q371" s="147" t="str">
        <f t="shared" ref="Q371" si="402">IF(OR(Q8="HĐTN-Mạnh",Q8="HĐTN-Đ.Hoàng",Q8="HĐTN-Linh",Q8="HĐTN-Ly",Q8="HĐTN-Đ.Nga",Q8="HĐTN-Giang",Q8="HĐTN-H.Hợp",Q8="HĐTN-Ny",Q8="HĐTN-The",Q8="HĐTN-Long",Q8="HĐTN-B.Phượng",Q8="HĐTN-Hoa",Q8="MT-Ny",Q8="QP-Linh",Q8="QP-Tiên"),Q8,"")</f>
        <v/>
      </c>
      <c r="R371" s="147" t="str">
        <f t="shared" si="401"/>
        <v/>
      </c>
      <c r="S371" s="147" t="str">
        <f t="shared" si="401"/>
        <v/>
      </c>
      <c r="T371" s="147" t="str">
        <f t="shared" si="401"/>
        <v/>
      </c>
      <c r="U371" s="147" t="str">
        <f t="shared" si="401"/>
        <v/>
      </c>
      <c r="V371" s="147" t="str">
        <f t="shared" si="401"/>
        <v/>
      </c>
      <c r="W371" s="144" t="str">
        <f t="shared" si="397"/>
        <v/>
      </c>
      <c r="X371" s="148">
        <f t="shared" si="398"/>
        <v>-1</v>
      </c>
    </row>
    <row r="372" spans="1:24" ht="18" customHeight="1" x14ac:dyDescent="0.35">
      <c r="A372" s="146">
        <v>4</v>
      </c>
      <c r="B372" s="147" t="str">
        <f t="shared" ref="B372:V372" si="403">IF(OR(B9="HĐTN-Mạnh",B9="HĐTN-Đ.Hoàng",B9="HĐTN-Linh",B9="HĐTN-Ly",B9="HĐTN-Đ.Nga",B9="HĐTN-Giang",B9="HĐTN-H.Hợp",B9="HĐTN-Ny",B9="HĐTN-The",B9="HĐTN-Long",B9="HĐTN-B.Phượng",B9="HĐTN-Hoa",B9="MT-Ny",B9="QP-Linh",B9="QP-Tiên"),B9,"")</f>
        <v/>
      </c>
      <c r="C372" s="147" t="str">
        <f t="shared" si="403"/>
        <v/>
      </c>
      <c r="D372" s="147" t="str">
        <f t="shared" si="403"/>
        <v/>
      </c>
      <c r="E372" s="147" t="str">
        <f t="shared" si="403"/>
        <v/>
      </c>
      <c r="F372" s="147" t="str">
        <f t="shared" si="403"/>
        <v/>
      </c>
      <c r="G372" s="147" t="str">
        <f t="shared" si="403"/>
        <v/>
      </c>
      <c r="H372" s="147" t="str">
        <f t="shared" si="403"/>
        <v/>
      </c>
      <c r="I372" s="147" t="str">
        <f t="shared" si="403"/>
        <v/>
      </c>
      <c r="J372" s="147" t="str">
        <f t="shared" si="403"/>
        <v/>
      </c>
      <c r="K372" s="147" t="str">
        <f t="shared" si="403"/>
        <v/>
      </c>
      <c r="L372" s="147" t="str">
        <f t="shared" si="403"/>
        <v/>
      </c>
      <c r="M372" s="147" t="str">
        <f t="shared" si="403"/>
        <v/>
      </c>
      <c r="N372" s="147" t="str">
        <f t="shared" si="403"/>
        <v>HĐTN-The</v>
      </c>
      <c r="O372" s="147" t="str">
        <f t="shared" si="403"/>
        <v/>
      </c>
      <c r="P372" s="147" t="str">
        <f t="shared" si="403"/>
        <v/>
      </c>
      <c r="Q372" s="147" t="str">
        <f t="shared" ref="Q372" si="404">IF(OR(Q9="HĐTN-Mạnh",Q9="HĐTN-Đ.Hoàng",Q9="HĐTN-Linh",Q9="HĐTN-Ly",Q9="HĐTN-Đ.Nga",Q9="HĐTN-Giang",Q9="HĐTN-H.Hợp",Q9="HĐTN-Ny",Q9="HĐTN-The",Q9="HĐTN-Long",Q9="HĐTN-B.Phượng",Q9="HĐTN-Hoa",Q9="MT-Ny",Q9="QP-Linh",Q9="QP-Tiên"),Q9,"")</f>
        <v/>
      </c>
      <c r="R372" s="147" t="str">
        <f t="shared" si="403"/>
        <v/>
      </c>
      <c r="S372" s="147" t="str">
        <f t="shared" si="403"/>
        <v/>
      </c>
      <c r="T372" s="147" t="str">
        <f t="shared" si="403"/>
        <v/>
      </c>
      <c r="U372" s="147" t="str">
        <f t="shared" si="403"/>
        <v/>
      </c>
      <c r="V372" s="147" t="str">
        <f t="shared" si="403"/>
        <v/>
      </c>
      <c r="W372" s="144" t="str">
        <f t="shared" si="397"/>
        <v/>
      </c>
      <c r="X372" s="148">
        <f t="shared" si="398"/>
        <v>-3</v>
      </c>
    </row>
    <row r="373" spans="1:24" ht="18" customHeight="1" x14ac:dyDescent="0.35">
      <c r="A373" s="149">
        <v>5</v>
      </c>
      <c r="B373" s="150" t="str">
        <f t="shared" ref="B373:V373" si="405">IF(OR(B10="HĐTN-Mạnh",B10="HĐTN-Đ.Hoàng",B10="HĐTN-Linh",B10="HĐTN-Ly",B10="HĐTN-Đ.Nga",B10="HĐTN-Giang",B10="HĐTN-H.Hợp",B10="HĐTN-Ny",B10="HĐTN-The",B10="HĐTN-Long",B10="HĐTN-B.Phượng",B10="HĐTN-Hoa",B10="MT-Ny",B10="QP-Linh",B10="QP-Tiên"),B10,"")</f>
        <v/>
      </c>
      <c r="C373" s="150" t="str">
        <f t="shared" si="405"/>
        <v/>
      </c>
      <c r="D373" s="150" t="str">
        <f t="shared" si="405"/>
        <v/>
      </c>
      <c r="E373" s="150" t="str">
        <f t="shared" si="405"/>
        <v/>
      </c>
      <c r="F373" s="150" t="str">
        <f t="shared" si="405"/>
        <v/>
      </c>
      <c r="G373" s="150" t="str">
        <f t="shared" si="405"/>
        <v>HĐTN-Ny</v>
      </c>
      <c r="H373" s="150" t="str">
        <f t="shared" si="405"/>
        <v/>
      </c>
      <c r="I373" s="150" t="str">
        <f t="shared" si="405"/>
        <v/>
      </c>
      <c r="J373" s="150" t="str">
        <f t="shared" si="405"/>
        <v/>
      </c>
      <c r="K373" s="150" t="str">
        <f t="shared" si="405"/>
        <v/>
      </c>
      <c r="L373" s="150" t="str">
        <f t="shared" si="405"/>
        <v/>
      </c>
      <c r="M373" s="150" t="str">
        <f t="shared" si="405"/>
        <v>HĐTN-Mạnh</v>
      </c>
      <c r="N373" s="150" t="str">
        <f t="shared" si="405"/>
        <v/>
      </c>
      <c r="O373" s="150" t="str">
        <f t="shared" si="405"/>
        <v/>
      </c>
      <c r="P373" s="150" t="str">
        <f t="shared" si="405"/>
        <v/>
      </c>
      <c r="Q373" s="150" t="str">
        <f t="shared" ref="Q373" si="406">IF(OR(Q10="HĐTN-Mạnh",Q10="HĐTN-Đ.Hoàng",Q10="HĐTN-Linh",Q10="HĐTN-Ly",Q10="HĐTN-Đ.Nga",Q10="HĐTN-Giang",Q10="HĐTN-H.Hợp",Q10="HĐTN-Ny",Q10="HĐTN-The",Q10="HĐTN-Long",Q10="HĐTN-B.Phượng",Q10="HĐTN-Hoa",Q10="MT-Ny",Q10="QP-Linh",Q10="QP-Tiên"),Q10,"")</f>
        <v/>
      </c>
      <c r="R373" s="150" t="str">
        <f t="shared" si="405"/>
        <v/>
      </c>
      <c r="S373" s="150" t="str">
        <f t="shared" si="405"/>
        <v/>
      </c>
      <c r="T373" s="150" t="str">
        <f t="shared" si="405"/>
        <v/>
      </c>
      <c r="U373" s="150" t="str">
        <f t="shared" si="405"/>
        <v/>
      </c>
      <c r="V373" s="150" t="str">
        <f t="shared" si="405"/>
        <v/>
      </c>
      <c r="W373" s="144" t="str">
        <f t="shared" si="397"/>
        <v/>
      </c>
      <c r="X373" s="151">
        <f t="shared" si="398"/>
        <v>-2</v>
      </c>
    </row>
    <row r="374" spans="1:24" ht="18" customHeight="1" x14ac:dyDescent="0.35">
      <c r="A374" s="142">
        <v>1</v>
      </c>
      <c r="B374" s="144" t="str">
        <f t="shared" ref="B374:V374" si="407">IF(OR(B11="HĐTN-Mạnh",B11="HĐTN-Đ.Hoàng",B11="HĐTN-Linh",B11="HĐTN-Ly",B11="HĐTN-Đ.Nga",B11="HĐTN-Giang",B11="HĐTN-H.Hợp",B11="HĐTN-Ny",B11="HĐTN-The",B11="HĐTN-Long",B11="HĐTN-B.Phượng",B11="HĐTN-Hoa",B11="MT-Ny",B11="QP-Linh",B11="QP-Tiên"),B11,"")</f>
        <v/>
      </c>
      <c r="C374" s="144" t="str">
        <f t="shared" si="407"/>
        <v/>
      </c>
      <c r="D374" s="144" t="str">
        <f t="shared" si="407"/>
        <v/>
      </c>
      <c r="E374" s="144" t="str">
        <f t="shared" si="407"/>
        <v/>
      </c>
      <c r="F374" s="144" t="str">
        <f t="shared" si="407"/>
        <v/>
      </c>
      <c r="G374" s="144" t="str">
        <f t="shared" si="407"/>
        <v/>
      </c>
      <c r="H374" s="144" t="str">
        <f t="shared" si="407"/>
        <v/>
      </c>
      <c r="I374" s="144" t="str">
        <f t="shared" si="407"/>
        <v/>
      </c>
      <c r="J374" s="144" t="str">
        <f t="shared" si="407"/>
        <v/>
      </c>
      <c r="K374" s="144" t="str">
        <f t="shared" si="407"/>
        <v/>
      </c>
      <c r="L374" s="144" t="str">
        <f t="shared" si="407"/>
        <v/>
      </c>
      <c r="M374" s="144" t="str">
        <f t="shared" si="407"/>
        <v/>
      </c>
      <c r="N374" s="144" t="str">
        <f t="shared" si="407"/>
        <v/>
      </c>
      <c r="O374" s="144" t="str">
        <f t="shared" si="407"/>
        <v/>
      </c>
      <c r="P374" s="144" t="str">
        <f t="shared" si="407"/>
        <v/>
      </c>
      <c r="Q374" s="144" t="str">
        <f t="shared" ref="Q374" si="408">IF(OR(Q11="HĐTN-Mạnh",Q11="HĐTN-Đ.Hoàng",Q11="HĐTN-Linh",Q11="HĐTN-Ly",Q11="HĐTN-Đ.Nga",Q11="HĐTN-Giang",Q11="HĐTN-H.Hợp",Q11="HĐTN-Ny",Q11="HĐTN-The",Q11="HĐTN-Long",Q11="HĐTN-B.Phượng",Q11="HĐTN-Hoa",Q11="MT-Ny",Q11="QP-Linh",Q11="QP-Tiên"),Q11,"")</f>
        <v/>
      </c>
      <c r="R374" s="144" t="str">
        <f t="shared" si="407"/>
        <v/>
      </c>
      <c r="S374" s="144" t="str">
        <f t="shared" si="407"/>
        <v/>
      </c>
      <c r="T374" s="144" t="str">
        <f t="shared" si="407"/>
        <v/>
      </c>
      <c r="U374" s="144" t="str">
        <f t="shared" si="407"/>
        <v/>
      </c>
      <c r="V374" s="144" t="str">
        <f t="shared" si="407"/>
        <v/>
      </c>
      <c r="W374" s="144" t="str">
        <f t="shared" si="397"/>
        <v/>
      </c>
      <c r="X374" s="145">
        <f t="shared" si="398"/>
        <v>-4</v>
      </c>
    </row>
    <row r="375" spans="1:24" ht="18" customHeight="1" x14ac:dyDescent="0.35">
      <c r="A375" s="146">
        <v>2</v>
      </c>
      <c r="B375" s="147" t="str">
        <f t="shared" ref="B375:V375" si="409">IF(OR(B12="HĐTN-Mạnh",B12="HĐTN-Đ.Hoàng",B12="HĐTN-Linh",B12="HĐTN-Ly",B12="HĐTN-Đ.Nga",B12="HĐTN-Giang",B12="HĐTN-H.Hợp",B12="HĐTN-Ny",B12="HĐTN-The",B12="HĐTN-Long",B12="HĐTN-B.Phượng",B12="HĐTN-Hoa",B12="MT-Ny",B12="QP-Linh",B12="QP-Tiên"),B12,"")</f>
        <v/>
      </c>
      <c r="C375" s="147" t="str">
        <f t="shared" si="409"/>
        <v/>
      </c>
      <c r="D375" s="147" t="str">
        <f t="shared" si="409"/>
        <v/>
      </c>
      <c r="E375" s="147" t="str">
        <f t="shared" si="409"/>
        <v/>
      </c>
      <c r="F375" s="147" t="str">
        <f t="shared" si="409"/>
        <v/>
      </c>
      <c r="G375" s="147" t="str">
        <f t="shared" si="409"/>
        <v/>
      </c>
      <c r="H375" s="147" t="str">
        <f t="shared" si="409"/>
        <v/>
      </c>
      <c r="I375" s="147" t="str">
        <f t="shared" si="409"/>
        <v/>
      </c>
      <c r="J375" s="147" t="str">
        <f t="shared" si="409"/>
        <v/>
      </c>
      <c r="K375" s="147" t="str">
        <f t="shared" si="409"/>
        <v/>
      </c>
      <c r="L375" s="147" t="str">
        <f t="shared" si="409"/>
        <v/>
      </c>
      <c r="M375" s="147" t="str">
        <f t="shared" si="409"/>
        <v/>
      </c>
      <c r="N375" s="147" t="str">
        <f t="shared" si="409"/>
        <v/>
      </c>
      <c r="O375" s="147" t="str">
        <f t="shared" si="409"/>
        <v/>
      </c>
      <c r="P375" s="147" t="str">
        <f t="shared" si="409"/>
        <v/>
      </c>
      <c r="Q375" s="147" t="str">
        <f t="shared" ref="Q375" si="410">IF(OR(Q12="HĐTN-Mạnh",Q12="HĐTN-Đ.Hoàng",Q12="HĐTN-Linh",Q12="HĐTN-Ly",Q12="HĐTN-Đ.Nga",Q12="HĐTN-Giang",Q12="HĐTN-H.Hợp",Q12="HĐTN-Ny",Q12="HĐTN-The",Q12="HĐTN-Long",Q12="HĐTN-B.Phượng",Q12="HĐTN-Hoa",Q12="MT-Ny",Q12="QP-Linh",Q12="QP-Tiên"),Q12,"")</f>
        <v/>
      </c>
      <c r="R375" s="147" t="str">
        <f t="shared" si="409"/>
        <v/>
      </c>
      <c r="S375" s="147" t="str">
        <f t="shared" si="409"/>
        <v/>
      </c>
      <c r="T375" s="147" t="str">
        <f t="shared" si="409"/>
        <v/>
      </c>
      <c r="U375" s="147" t="str">
        <f t="shared" si="409"/>
        <v/>
      </c>
      <c r="V375" s="147" t="str">
        <f t="shared" si="409"/>
        <v/>
      </c>
      <c r="W375" s="144" t="str">
        <f t="shared" si="397"/>
        <v/>
      </c>
      <c r="X375" s="148">
        <f t="shared" si="398"/>
        <v>-4</v>
      </c>
    </row>
    <row r="376" spans="1:24" ht="18" customHeight="1" x14ac:dyDescent="0.35">
      <c r="A376" s="7" t="s">
        <v>91</v>
      </c>
      <c r="B376" s="147" t="str">
        <f t="shared" ref="B376:V376" si="411">IF(OR(B13="HĐTN-Mạnh",B13="HĐTN-Đ.Hoàng",B13="HĐTN-Linh",B13="HĐTN-Ly",B13="HĐTN-Đ.Nga",B13="HĐTN-Giang",B13="HĐTN-H.Hợp",B13="HĐTN-Ny",B13="HĐTN-The",B13="HĐTN-Long",B13="HĐTN-B.Phượng",B13="HĐTN-Hoa",B13="MT-Ny",B13="QP-Linh",B13="QP-Tiên"),B13,"")</f>
        <v/>
      </c>
      <c r="C376" s="147" t="str">
        <f t="shared" si="411"/>
        <v/>
      </c>
      <c r="D376" s="147" t="str">
        <f t="shared" si="411"/>
        <v/>
      </c>
      <c r="E376" s="147" t="str">
        <f t="shared" si="411"/>
        <v/>
      </c>
      <c r="F376" s="147" t="str">
        <f t="shared" si="411"/>
        <v/>
      </c>
      <c r="G376" s="147" t="str">
        <f t="shared" si="411"/>
        <v/>
      </c>
      <c r="H376" s="147" t="str">
        <f t="shared" si="411"/>
        <v/>
      </c>
      <c r="I376" s="147" t="str">
        <f t="shared" si="411"/>
        <v/>
      </c>
      <c r="J376" s="147" t="str">
        <f t="shared" si="411"/>
        <v/>
      </c>
      <c r="K376" s="147" t="str">
        <f t="shared" si="411"/>
        <v/>
      </c>
      <c r="L376" s="147" t="str">
        <f t="shared" si="411"/>
        <v/>
      </c>
      <c r="M376" s="147" t="str">
        <f t="shared" si="411"/>
        <v/>
      </c>
      <c r="N376" s="147" t="str">
        <f t="shared" si="411"/>
        <v/>
      </c>
      <c r="O376" s="147" t="str">
        <f t="shared" si="411"/>
        <v/>
      </c>
      <c r="P376" s="147" t="str">
        <f t="shared" si="411"/>
        <v/>
      </c>
      <c r="Q376" s="147" t="str">
        <f t="shared" ref="Q376" si="412">IF(OR(Q13="HĐTN-Mạnh",Q13="HĐTN-Đ.Hoàng",Q13="HĐTN-Linh",Q13="HĐTN-Ly",Q13="HĐTN-Đ.Nga",Q13="HĐTN-Giang",Q13="HĐTN-H.Hợp",Q13="HĐTN-Ny",Q13="HĐTN-The",Q13="HĐTN-Long",Q13="HĐTN-B.Phượng",Q13="HĐTN-Hoa",Q13="MT-Ny",Q13="QP-Linh",Q13="QP-Tiên"),Q13,"")</f>
        <v/>
      </c>
      <c r="R376" s="147" t="str">
        <f t="shared" si="411"/>
        <v/>
      </c>
      <c r="S376" s="147" t="str">
        <f t="shared" si="411"/>
        <v/>
      </c>
      <c r="T376" s="147" t="str">
        <f t="shared" si="411"/>
        <v/>
      </c>
      <c r="U376" s="147" t="str">
        <f t="shared" si="411"/>
        <v/>
      </c>
      <c r="V376" s="147" t="str">
        <f t="shared" si="411"/>
        <v/>
      </c>
      <c r="W376" s="144" t="str">
        <f t="shared" si="397"/>
        <v/>
      </c>
      <c r="X376" s="148">
        <f t="shared" si="398"/>
        <v>-4</v>
      </c>
    </row>
    <row r="377" spans="1:24" ht="18" customHeight="1" x14ac:dyDescent="0.35">
      <c r="A377" s="146">
        <v>4</v>
      </c>
      <c r="B377" s="147" t="str">
        <f t="shared" ref="B377:V377" si="413">IF(OR(B14="HĐTN-Mạnh",B14="HĐTN-Đ.Hoàng",B14="HĐTN-Linh",B14="HĐTN-Ly",B14="HĐTN-Đ.Nga",B14="HĐTN-Giang",B14="HĐTN-H.Hợp",B14="HĐTN-Ny",B14="HĐTN-The",B14="HĐTN-Long",B14="HĐTN-B.Phượng",B14="HĐTN-Hoa",B14="MT-Ny",B14="QP-Linh",B14="QP-Tiên"),B14,"")</f>
        <v/>
      </c>
      <c r="C377" s="147" t="str">
        <f t="shared" si="413"/>
        <v/>
      </c>
      <c r="D377" s="147" t="str">
        <f t="shared" si="413"/>
        <v/>
      </c>
      <c r="E377" s="147" t="str">
        <f t="shared" si="413"/>
        <v/>
      </c>
      <c r="F377" s="147" t="str">
        <f t="shared" si="413"/>
        <v/>
      </c>
      <c r="G377" s="147" t="str">
        <f t="shared" si="413"/>
        <v/>
      </c>
      <c r="H377" s="147" t="str">
        <f t="shared" si="413"/>
        <v/>
      </c>
      <c r="I377" s="147" t="str">
        <f t="shared" si="413"/>
        <v/>
      </c>
      <c r="J377" s="147" t="str">
        <f t="shared" si="413"/>
        <v/>
      </c>
      <c r="K377" s="147" t="str">
        <f t="shared" si="413"/>
        <v/>
      </c>
      <c r="L377" s="147" t="str">
        <f t="shared" si="413"/>
        <v/>
      </c>
      <c r="M377" s="147" t="str">
        <f t="shared" si="413"/>
        <v>HĐTN-Mạnh</v>
      </c>
      <c r="N377" s="147" t="str">
        <f t="shared" si="413"/>
        <v>HĐTN-The</v>
      </c>
      <c r="O377" s="147" t="str">
        <f t="shared" si="413"/>
        <v/>
      </c>
      <c r="P377" s="147" t="str">
        <f t="shared" si="413"/>
        <v/>
      </c>
      <c r="Q377" s="147" t="str">
        <f t="shared" ref="Q377" si="414">IF(OR(Q14="HĐTN-Mạnh",Q14="HĐTN-Đ.Hoàng",Q14="HĐTN-Linh",Q14="HĐTN-Ly",Q14="HĐTN-Đ.Nga",Q14="HĐTN-Giang",Q14="HĐTN-H.Hợp",Q14="HĐTN-Ny",Q14="HĐTN-The",Q14="HĐTN-Long",Q14="HĐTN-B.Phượng",Q14="HĐTN-Hoa",Q14="MT-Ny",Q14="QP-Linh",Q14="QP-Tiên"),Q14,"")</f>
        <v/>
      </c>
      <c r="R377" s="147" t="str">
        <f t="shared" si="413"/>
        <v/>
      </c>
      <c r="S377" s="147" t="str">
        <f t="shared" si="413"/>
        <v/>
      </c>
      <c r="T377" s="147" t="str">
        <f t="shared" si="413"/>
        <v/>
      </c>
      <c r="U377" s="147" t="str">
        <f t="shared" si="413"/>
        <v/>
      </c>
      <c r="V377" s="147" t="str">
        <f t="shared" si="413"/>
        <v/>
      </c>
      <c r="W377" s="144" t="str">
        <f t="shared" si="397"/>
        <v/>
      </c>
      <c r="X377" s="148">
        <f t="shared" si="398"/>
        <v>-2</v>
      </c>
    </row>
    <row r="378" spans="1:24" ht="18" customHeight="1" x14ac:dyDescent="0.35">
      <c r="A378" s="149">
        <v>5</v>
      </c>
      <c r="B378" s="150" t="str">
        <f t="shared" ref="B378:V378" si="415">IF(OR(B15="HĐTN-Mạnh",B15="HĐTN-Đ.Hoàng",B15="HĐTN-Linh",B15="HĐTN-Ly",B15="HĐTN-Đ.Nga",B15="HĐTN-Giang",B15="HĐTN-H.Hợp",B15="HĐTN-Ny",B15="HĐTN-The",B15="HĐTN-Long",B15="HĐTN-B.Phượng",B15="HĐTN-Hoa",B15="MT-Ny",B15="QP-Linh",B15="QP-Tiên"),B15,"")</f>
        <v/>
      </c>
      <c r="C378" s="150" t="str">
        <f t="shared" si="415"/>
        <v/>
      </c>
      <c r="D378" s="150" t="str">
        <f t="shared" si="415"/>
        <v/>
      </c>
      <c r="E378" s="150" t="str">
        <f t="shared" si="415"/>
        <v/>
      </c>
      <c r="F378" s="150" t="str">
        <f t="shared" si="415"/>
        <v/>
      </c>
      <c r="G378" s="150" t="str">
        <f t="shared" si="415"/>
        <v/>
      </c>
      <c r="H378" s="150" t="str">
        <f t="shared" si="415"/>
        <v/>
      </c>
      <c r="I378" s="150" t="str">
        <f t="shared" si="415"/>
        <v/>
      </c>
      <c r="J378" s="150" t="str">
        <f t="shared" si="415"/>
        <v/>
      </c>
      <c r="K378" s="150" t="str">
        <f t="shared" si="415"/>
        <v/>
      </c>
      <c r="L378" s="150" t="str">
        <f t="shared" si="415"/>
        <v/>
      </c>
      <c r="M378" s="150" t="str">
        <f t="shared" si="415"/>
        <v>HĐTN-Mạnh</v>
      </c>
      <c r="N378" s="150" t="str">
        <f t="shared" si="415"/>
        <v>HĐTN-The</v>
      </c>
      <c r="O378" s="150" t="str">
        <f t="shared" si="415"/>
        <v/>
      </c>
      <c r="P378" s="150" t="str">
        <f t="shared" si="415"/>
        <v/>
      </c>
      <c r="Q378" s="150" t="str">
        <f t="shared" ref="Q378" si="416">IF(OR(Q15="HĐTN-Mạnh",Q15="HĐTN-Đ.Hoàng",Q15="HĐTN-Linh",Q15="HĐTN-Ly",Q15="HĐTN-Đ.Nga",Q15="HĐTN-Giang",Q15="HĐTN-H.Hợp",Q15="HĐTN-Ny",Q15="HĐTN-The",Q15="HĐTN-Long",Q15="HĐTN-B.Phượng",Q15="HĐTN-Hoa",Q15="MT-Ny",Q15="QP-Linh",Q15="QP-Tiên"),Q15,"")</f>
        <v/>
      </c>
      <c r="R378" s="150" t="str">
        <f t="shared" si="415"/>
        <v/>
      </c>
      <c r="S378" s="150" t="str">
        <f t="shared" si="415"/>
        <v/>
      </c>
      <c r="T378" s="150" t="str">
        <f t="shared" si="415"/>
        <v/>
      </c>
      <c r="U378" s="150" t="str">
        <f t="shared" si="415"/>
        <v/>
      </c>
      <c r="V378" s="150" t="str">
        <f t="shared" si="415"/>
        <v/>
      </c>
      <c r="W378" s="144" t="str">
        <f t="shared" si="397"/>
        <v/>
      </c>
      <c r="X378" s="151">
        <f t="shared" si="398"/>
        <v>-2</v>
      </c>
    </row>
    <row r="379" spans="1:24" ht="18" customHeight="1" x14ac:dyDescent="0.35">
      <c r="A379" s="142">
        <v>1</v>
      </c>
      <c r="B379" s="144" t="str">
        <f t="shared" ref="B379:V379" si="417">IF(OR(B16="HĐTN-Mạnh",B16="HĐTN-Đ.Hoàng",B16="HĐTN-Linh",B16="HĐTN-Ly",B16="HĐTN-Đ.Nga",B16="HĐTN-Giang",B16="HĐTN-H.Hợp",B16="HĐTN-Ny",B16="HĐTN-The",B16="HĐTN-Long",B16="HĐTN-B.Phượng",B16="HĐTN-Hoa",B16="MT-Ny",B16="QP-Linh",B16="QP-Tiên"),B16,"")</f>
        <v/>
      </c>
      <c r="C379" s="144" t="str">
        <f t="shared" si="417"/>
        <v/>
      </c>
      <c r="D379" s="144" t="str">
        <f t="shared" si="417"/>
        <v/>
      </c>
      <c r="E379" s="144" t="str">
        <f t="shared" si="417"/>
        <v>HĐTN-Đ.Hoàng</v>
      </c>
      <c r="F379" s="144" t="str">
        <f t="shared" si="417"/>
        <v/>
      </c>
      <c r="G379" s="144" t="str">
        <f t="shared" si="417"/>
        <v/>
      </c>
      <c r="H379" s="144" t="str">
        <f t="shared" si="417"/>
        <v/>
      </c>
      <c r="I379" s="144" t="str">
        <f t="shared" si="417"/>
        <v/>
      </c>
      <c r="J379" s="144" t="str">
        <f t="shared" si="417"/>
        <v/>
      </c>
      <c r="K379" s="144" t="str">
        <f t="shared" si="417"/>
        <v/>
      </c>
      <c r="L379" s="144" t="str">
        <f t="shared" si="417"/>
        <v/>
      </c>
      <c r="M379" s="144" t="str">
        <f t="shared" si="417"/>
        <v/>
      </c>
      <c r="N379" s="144" t="str">
        <f t="shared" si="417"/>
        <v/>
      </c>
      <c r="O379" s="144" t="str">
        <f t="shared" si="417"/>
        <v/>
      </c>
      <c r="P379" s="144" t="str">
        <f t="shared" si="417"/>
        <v/>
      </c>
      <c r="Q379" s="144" t="str">
        <f t="shared" ref="Q379" si="418">IF(OR(Q16="HĐTN-Mạnh",Q16="HĐTN-Đ.Hoàng",Q16="HĐTN-Linh",Q16="HĐTN-Ly",Q16="HĐTN-Đ.Nga",Q16="HĐTN-Giang",Q16="HĐTN-H.Hợp",Q16="HĐTN-Ny",Q16="HĐTN-The",Q16="HĐTN-Long",Q16="HĐTN-B.Phượng",Q16="HĐTN-Hoa",Q16="MT-Ny",Q16="QP-Linh",Q16="QP-Tiên"),Q16,"")</f>
        <v/>
      </c>
      <c r="R379" s="144" t="str">
        <f t="shared" si="417"/>
        <v/>
      </c>
      <c r="S379" s="144" t="str">
        <f t="shared" si="417"/>
        <v/>
      </c>
      <c r="T379" s="144" t="str">
        <f t="shared" si="417"/>
        <v/>
      </c>
      <c r="U379" s="144" t="str">
        <f t="shared" si="417"/>
        <v/>
      </c>
      <c r="V379" s="144" t="str">
        <f t="shared" si="417"/>
        <v/>
      </c>
      <c r="W379" s="144" t="str">
        <f t="shared" si="397"/>
        <v/>
      </c>
      <c r="X379" s="145">
        <f t="shared" si="398"/>
        <v>-3</v>
      </c>
    </row>
    <row r="380" spans="1:24" ht="18" customHeight="1" x14ac:dyDescent="0.35">
      <c r="A380" s="146">
        <v>2</v>
      </c>
      <c r="B380" s="147" t="str">
        <f t="shared" ref="B380:V380" si="419">IF(OR(B17="HĐTN-Mạnh",B17="HĐTN-Đ.Hoàng",B17="HĐTN-Linh",B17="HĐTN-Ly",B17="HĐTN-Đ.Nga",B17="HĐTN-Giang",B17="HĐTN-H.Hợp",B17="HĐTN-Ny",B17="HĐTN-The",B17="HĐTN-Long",B17="HĐTN-B.Phượng",B17="HĐTN-Hoa",B17="MT-Ny",B17="QP-Linh",B17="QP-Tiên"),B17,"")</f>
        <v/>
      </c>
      <c r="C380" s="147" t="str">
        <f t="shared" si="419"/>
        <v/>
      </c>
      <c r="D380" s="147" t="str">
        <f t="shared" si="419"/>
        <v/>
      </c>
      <c r="E380" s="147" t="str">
        <f t="shared" si="419"/>
        <v/>
      </c>
      <c r="F380" s="147" t="str">
        <f t="shared" si="419"/>
        <v/>
      </c>
      <c r="G380" s="147" t="str">
        <f t="shared" si="419"/>
        <v/>
      </c>
      <c r="H380" s="147" t="str">
        <f t="shared" si="419"/>
        <v/>
      </c>
      <c r="I380" s="147" t="str">
        <f t="shared" si="419"/>
        <v/>
      </c>
      <c r="J380" s="147" t="str">
        <f t="shared" si="419"/>
        <v/>
      </c>
      <c r="K380" s="147" t="str">
        <f t="shared" si="419"/>
        <v/>
      </c>
      <c r="L380" s="147" t="str">
        <f t="shared" si="419"/>
        <v/>
      </c>
      <c r="M380" s="147" t="str">
        <f t="shared" si="419"/>
        <v/>
      </c>
      <c r="N380" s="147" t="str">
        <f t="shared" si="419"/>
        <v/>
      </c>
      <c r="O380" s="147" t="str">
        <f t="shared" si="419"/>
        <v/>
      </c>
      <c r="P380" s="147" t="str">
        <f t="shared" si="419"/>
        <v/>
      </c>
      <c r="Q380" s="147" t="str">
        <f t="shared" ref="Q380" si="420">IF(OR(Q17="HĐTN-Mạnh",Q17="HĐTN-Đ.Hoàng",Q17="HĐTN-Linh",Q17="HĐTN-Ly",Q17="HĐTN-Đ.Nga",Q17="HĐTN-Giang",Q17="HĐTN-H.Hợp",Q17="HĐTN-Ny",Q17="HĐTN-The",Q17="HĐTN-Long",Q17="HĐTN-B.Phượng",Q17="HĐTN-Hoa",Q17="MT-Ny",Q17="QP-Linh",Q17="QP-Tiên"),Q17,"")</f>
        <v/>
      </c>
      <c r="R380" s="147" t="str">
        <f t="shared" si="419"/>
        <v/>
      </c>
      <c r="S380" s="147" t="str">
        <f t="shared" si="419"/>
        <v/>
      </c>
      <c r="T380" s="147" t="str">
        <f t="shared" si="419"/>
        <v/>
      </c>
      <c r="U380" s="147" t="str">
        <f t="shared" si="419"/>
        <v/>
      </c>
      <c r="V380" s="147" t="str">
        <f t="shared" si="419"/>
        <v/>
      </c>
      <c r="W380" s="144" t="str">
        <f t="shared" si="397"/>
        <v/>
      </c>
      <c r="X380" s="148">
        <f t="shared" si="398"/>
        <v>-4</v>
      </c>
    </row>
    <row r="381" spans="1:24" ht="18" customHeight="1" x14ac:dyDescent="0.35">
      <c r="A381" s="7" t="s">
        <v>92</v>
      </c>
      <c r="B381" s="147" t="str">
        <f t="shared" ref="B381:V381" si="421">IF(OR(B18="HĐTN-Mạnh",B18="HĐTN-Đ.Hoàng",B18="HĐTN-Linh",B18="HĐTN-Ly",B18="HĐTN-Đ.Nga",B18="HĐTN-Giang",B18="HĐTN-H.Hợp",B18="HĐTN-Ny",B18="HĐTN-The",B18="HĐTN-Long",B18="HĐTN-B.Phượng",B18="HĐTN-Hoa",B18="MT-Ny",B18="QP-Linh",B18="QP-Tiên"),B18,"")</f>
        <v/>
      </c>
      <c r="C381" s="147" t="str">
        <f t="shared" si="421"/>
        <v/>
      </c>
      <c r="D381" s="147" t="str">
        <f t="shared" si="421"/>
        <v/>
      </c>
      <c r="E381" s="147" t="str">
        <f t="shared" si="421"/>
        <v/>
      </c>
      <c r="F381" s="147" t="str">
        <f t="shared" si="421"/>
        <v/>
      </c>
      <c r="G381" s="147" t="str">
        <f t="shared" si="421"/>
        <v/>
      </c>
      <c r="H381" s="147" t="str">
        <f t="shared" si="421"/>
        <v/>
      </c>
      <c r="I381" s="147" t="str">
        <f t="shared" si="421"/>
        <v/>
      </c>
      <c r="J381" s="147" t="str">
        <f t="shared" si="421"/>
        <v/>
      </c>
      <c r="K381" s="147" t="str">
        <f t="shared" si="421"/>
        <v/>
      </c>
      <c r="L381" s="147" t="str">
        <f t="shared" si="421"/>
        <v/>
      </c>
      <c r="M381" s="147" t="str">
        <f t="shared" si="421"/>
        <v/>
      </c>
      <c r="N381" s="147" t="str">
        <f t="shared" si="421"/>
        <v/>
      </c>
      <c r="O381" s="147" t="str">
        <f t="shared" si="421"/>
        <v/>
      </c>
      <c r="P381" s="147" t="str">
        <f t="shared" si="421"/>
        <v/>
      </c>
      <c r="Q381" s="147" t="str">
        <f t="shared" ref="Q381" si="422">IF(OR(Q18="HĐTN-Mạnh",Q18="HĐTN-Đ.Hoàng",Q18="HĐTN-Linh",Q18="HĐTN-Ly",Q18="HĐTN-Đ.Nga",Q18="HĐTN-Giang",Q18="HĐTN-H.Hợp",Q18="HĐTN-Ny",Q18="HĐTN-The",Q18="HĐTN-Long",Q18="HĐTN-B.Phượng",Q18="HĐTN-Hoa",Q18="MT-Ny",Q18="QP-Linh",Q18="QP-Tiên"),Q18,"")</f>
        <v/>
      </c>
      <c r="R381" s="147" t="str">
        <f t="shared" si="421"/>
        <v/>
      </c>
      <c r="S381" s="147" t="str">
        <f t="shared" si="421"/>
        <v/>
      </c>
      <c r="T381" s="147" t="str">
        <f t="shared" si="421"/>
        <v/>
      </c>
      <c r="U381" s="147" t="str">
        <f t="shared" si="421"/>
        <v/>
      </c>
      <c r="V381" s="147" t="str">
        <f t="shared" si="421"/>
        <v/>
      </c>
      <c r="W381" s="144" t="str">
        <f t="shared" si="397"/>
        <v/>
      </c>
      <c r="X381" s="148">
        <f t="shared" si="398"/>
        <v>-4</v>
      </c>
    </row>
    <row r="382" spans="1:24" ht="18" customHeight="1" x14ac:dyDescent="0.35">
      <c r="A382" s="146">
        <v>4</v>
      </c>
      <c r="B382" s="147" t="str">
        <f t="shared" ref="B382:V382" si="423">IF(OR(B19="HĐTN-Mạnh",B19="HĐTN-Đ.Hoàng",B19="HĐTN-Linh",B19="HĐTN-Ly",B19="HĐTN-Đ.Nga",B19="HĐTN-Giang",B19="HĐTN-H.Hợp",B19="HĐTN-Ny",B19="HĐTN-The",B19="HĐTN-Long",B19="HĐTN-B.Phượng",B19="HĐTN-Hoa",B19="MT-Ny",B19="QP-Linh",B19="QP-Tiên"),B19,"")</f>
        <v/>
      </c>
      <c r="C382" s="147" t="str">
        <f t="shared" si="423"/>
        <v/>
      </c>
      <c r="D382" s="147" t="str">
        <f t="shared" si="423"/>
        <v/>
      </c>
      <c r="E382" s="147" t="str">
        <f t="shared" si="423"/>
        <v/>
      </c>
      <c r="F382" s="147" t="str">
        <f t="shared" si="423"/>
        <v/>
      </c>
      <c r="G382" s="147" t="str">
        <f t="shared" si="423"/>
        <v/>
      </c>
      <c r="H382" s="147" t="str">
        <f t="shared" si="423"/>
        <v/>
      </c>
      <c r="I382" s="147" t="str">
        <f t="shared" si="423"/>
        <v/>
      </c>
      <c r="J382" s="147" t="str">
        <f t="shared" si="423"/>
        <v/>
      </c>
      <c r="K382" s="147" t="str">
        <f t="shared" si="423"/>
        <v/>
      </c>
      <c r="L382" s="147" t="str">
        <f t="shared" si="423"/>
        <v/>
      </c>
      <c r="M382" s="147" t="str">
        <f t="shared" si="423"/>
        <v/>
      </c>
      <c r="N382" s="147" t="str">
        <f t="shared" si="423"/>
        <v/>
      </c>
      <c r="O382" s="147" t="str">
        <f t="shared" si="423"/>
        <v/>
      </c>
      <c r="P382" s="147" t="str">
        <f t="shared" si="423"/>
        <v/>
      </c>
      <c r="Q382" s="147" t="str">
        <f t="shared" ref="Q382" si="424">IF(OR(Q19="HĐTN-Mạnh",Q19="HĐTN-Đ.Hoàng",Q19="HĐTN-Linh",Q19="HĐTN-Ly",Q19="HĐTN-Đ.Nga",Q19="HĐTN-Giang",Q19="HĐTN-H.Hợp",Q19="HĐTN-Ny",Q19="HĐTN-The",Q19="HĐTN-Long",Q19="HĐTN-B.Phượng",Q19="HĐTN-Hoa",Q19="MT-Ny",Q19="QP-Linh",Q19="QP-Tiên"),Q19,"")</f>
        <v/>
      </c>
      <c r="R382" s="147" t="str">
        <f t="shared" si="423"/>
        <v/>
      </c>
      <c r="S382" s="147" t="str">
        <f t="shared" si="423"/>
        <v/>
      </c>
      <c r="T382" s="147" t="str">
        <f t="shared" si="423"/>
        <v/>
      </c>
      <c r="U382" s="147" t="str">
        <f t="shared" si="423"/>
        <v/>
      </c>
      <c r="V382" s="147" t="str">
        <f t="shared" si="423"/>
        <v/>
      </c>
      <c r="W382" s="144" t="str">
        <f t="shared" si="397"/>
        <v/>
      </c>
      <c r="X382" s="148">
        <f t="shared" si="398"/>
        <v>-4</v>
      </c>
    </row>
    <row r="383" spans="1:24" ht="18" customHeight="1" x14ac:dyDescent="0.35">
      <c r="A383" s="149">
        <v>5</v>
      </c>
      <c r="B383" s="150" t="str">
        <f t="shared" ref="B383:V383" si="425">IF(OR(B20="HĐTN-Mạnh",B20="HĐTN-Đ.Hoàng",B20="HĐTN-Linh",B20="HĐTN-Ly",B20="HĐTN-Đ.Nga",B20="HĐTN-Giang",B20="HĐTN-H.Hợp",B20="HĐTN-Ny",B20="HĐTN-The",B20="HĐTN-Long",B20="HĐTN-B.Phượng",B20="HĐTN-Hoa",B20="MT-Ny",B20="QP-Linh",B20="QP-Tiên"),B20,"")</f>
        <v/>
      </c>
      <c r="C383" s="150" t="str">
        <f t="shared" si="425"/>
        <v/>
      </c>
      <c r="D383" s="150" t="str">
        <f t="shared" si="425"/>
        <v/>
      </c>
      <c r="E383" s="150" t="str">
        <f t="shared" si="425"/>
        <v/>
      </c>
      <c r="F383" s="150" t="str">
        <f t="shared" si="425"/>
        <v/>
      </c>
      <c r="G383" s="150" t="str">
        <f t="shared" si="425"/>
        <v/>
      </c>
      <c r="H383" s="150" t="str">
        <f t="shared" si="425"/>
        <v/>
      </c>
      <c r="I383" s="150" t="str">
        <f t="shared" si="425"/>
        <v/>
      </c>
      <c r="J383" s="150" t="str">
        <f t="shared" si="425"/>
        <v/>
      </c>
      <c r="K383" s="150" t="str">
        <f t="shared" si="425"/>
        <v/>
      </c>
      <c r="L383" s="150" t="str">
        <f t="shared" si="425"/>
        <v/>
      </c>
      <c r="M383" s="150" t="str">
        <f t="shared" si="425"/>
        <v/>
      </c>
      <c r="N383" s="150" t="str">
        <f t="shared" si="425"/>
        <v/>
      </c>
      <c r="O383" s="150" t="str">
        <f t="shared" si="425"/>
        <v/>
      </c>
      <c r="P383" s="150" t="str">
        <f t="shared" si="425"/>
        <v/>
      </c>
      <c r="Q383" s="150" t="str">
        <f t="shared" ref="Q383" si="426">IF(OR(Q20="HĐTN-Mạnh",Q20="HĐTN-Đ.Hoàng",Q20="HĐTN-Linh",Q20="HĐTN-Ly",Q20="HĐTN-Đ.Nga",Q20="HĐTN-Giang",Q20="HĐTN-H.Hợp",Q20="HĐTN-Ny",Q20="HĐTN-The",Q20="HĐTN-Long",Q20="HĐTN-B.Phượng",Q20="HĐTN-Hoa",Q20="MT-Ny",Q20="QP-Linh",Q20="QP-Tiên"),Q20,"")</f>
        <v/>
      </c>
      <c r="R383" s="150" t="str">
        <f t="shared" si="425"/>
        <v/>
      </c>
      <c r="S383" s="150" t="str">
        <f t="shared" si="425"/>
        <v/>
      </c>
      <c r="T383" s="150" t="str">
        <f t="shared" si="425"/>
        <v/>
      </c>
      <c r="U383" s="150" t="str">
        <f t="shared" si="425"/>
        <v/>
      </c>
      <c r="V383" s="150" t="str">
        <f t="shared" si="425"/>
        <v/>
      </c>
      <c r="W383" s="144" t="str">
        <f t="shared" si="397"/>
        <v/>
      </c>
      <c r="X383" s="151">
        <f t="shared" si="398"/>
        <v>-4</v>
      </c>
    </row>
    <row r="384" spans="1:24" ht="18" customHeight="1" x14ac:dyDescent="0.35">
      <c r="A384" s="142">
        <v>1</v>
      </c>
      <c r="B384" s="144" t="str">
        <f t="shared" ref="B384:V384" si="427">IF(OR(B21="HĐTN-Mạnh",B21="HĐTN-Đ.Hoàng",B21="HĐTN-Linh",B21="HĐTN-Ly",B21="HĐTN-Đ.Nga",B21="HĐTN-Giang",B21="HĐTN-H.Hợp",B21="HĐTN-Ny",B21="HĐTN-The",B21="HĐTN-Long",B21="HĐTN-B.Phượng",B21="HĐTN-Hoa",B21="MT-Ny",B21="QP-Linh",B21="QP-Tiên"),B21,"")</f>
        <v/>
      </c>
      <c r="C384" s="144" t="str">
        <f t="shared" si="427"/>
        <v/>
      </c>
      <c r="D384" s="144" t="str">
        <f t="shared" si="427"/>
        <v/>
      </c>
      <c r="E384" s="144" t="str">
        <f t="shared" si="427"/>
        <v/>
      </c>
      <c r="F384" s="144" t="str">
        <f t="shared" si="427"/>
        <v>HĐTN-Ny</v>
      </c>
      <c r="G384" s="144" t="str">
        <f t="shared" si="427"/>
        <v/>
      </c>
      <c r="H384" s="144" t="str">
        <f t="shared" si="427"/>
        <v/>
      </c>
      <c r="I384" s="144" t="str">
        <f t="shared" si="427"/>
        <v/>
      </c>
      <c r="J384" s="144" t="str">
        <f t="shared" si="427"/>
        <v>HĐTN-Giang</v>
      </c>
      <c r="K384" s="144" t="str">
        <f t="shared" si="427"/>
        <v>HĐTN-Ly</v>
      </c>
      <c r="L384" s="144" t="str">
        <f t="shared" si="427"/>
        <v/>
      </c>
      <c r="M384" s="144" t="str">
        <f t="shared" si="427"/>
        <v/>
      </c>
      <c r="N384" s="144" t="str">
        <f t="shared" si="427"/>
        <v/>
      </c>
      <c r="O384" s="144" t="str">
        <f t="shared" si="427"/>
        <v/>
      </c>
      <c r="P384" s="144" t="str">
        <f t="shared" si="427"/>
        <v/>
      </c>
      <c r="Q384" s="144" t="str">
        <f t="shared" ref="Q384" si="428">IF(OR(Q21="HĐTN-Mạnh",Q21="HĐTN-Đ.Hoàng",Q21="HĐTN-Linh",Q21="HĐTN-Ly",Q21="HĐTN-Đ.Nga",Q21="HĐTN-Giang",Q21="HĐTN-H.Hợp",Q21="HĐTN-Ny",Q21="HĐTN-The",Q21="HĐTN-Long",Q21="HĐTN-B.Phượng",Q21="HĐTN-Hoa",Q21="MT-Ny",Q21="QP-Linh",Q21="QP-Tiên"),Q21,"")</f>
        <v/>
      </c>
      <c r="R384" s="144" t="str">
        <f t="shared" si="427"/>
        <v/>
      </c>
      <c r="S384" s="144" t="str">
        <f t="shared" si="427"/>
        <v/>
      </c>
      <c r="T384" s="144" t="str">
        <f t="shared" si="427"/>
        <v/>
      </c>
      <c r="U384" s="144" t="str">
        <f t="shared" si="427"/>
        <v/>
      </c>
      <c r="V384" s="144" t="str">
        <f t="shared" si="427"/>
        <v/>
      </c>
      <c r="W384" s="144" t="str">
        <f t="shared" si="397"/>
        <v/>
      </c>
      <c r="X384" s="145">
        <f t="shared" si="398"/>
        <v>-1</v>
      </c>
    </row>
    <row r="385" spans="1:24" ht="18" customHeight="1" x14ac:dyDescent="0.35">
      <c r="A385" s="146">
        <v>2</v>
      </c>
      <c r="B385" s="147" t="str">
        <f t="shared" ref="B385:V385" si="429">IF(OR(B22="HĐTN-Mạnh",B22="HĐTN-Đ.Hoàng",B22="HĐTN-Linh",B22="HĐTN-Ly",B22="HĐTN-Đ.Nga",B22="HĐTN-Giang",B22="HĐTN-H.Hợp",B22="HĐTN-Ny",B22="HĐTN-The",B22="HĐTN-Long",B22="HĐTN-B.Phượng",B22="HĐTN-Hoa",B22="MT-Ny",B22="QP-Linh",B22="QP-Tiên"),B22,"")</f>
        <v>HĐTN-Hoa</v>
      </c>
      <c r="C385" s="147" t="str">
        <f t="shared" si="429"/>
        <v/>
      </c>
      <c r="D385" s="147" t="str">
        <f t="shared" si="429"/>
        <v/>
      </c>
      <c r="E385" s="147" t="str">
        <f t="shared" si="429"/>
        <v/>
      </c>
      <c r="F385" s="147" t="str">
        <f t="shared" si="429"/>
        <v>HĐTN-Ny</v>
      </c>
      <c r="G385" s="147" t="str">
        <f t="shared" si="429"/>
        <v/>
      </c>
      <c r="H385" s="147" t="str">
        <f t="shared" si="429"/>
        <v/>
      </c>
      <c r="I385" s="147" t="str">
        <f t="shared" si="429"/>
        <v/>
      </c>
      <c r="J385" s="147" t="str">
        <f t="shared" si="429"/>
        <v>HĐTN-Giang</v>
      </c>
      <c r="K385" s="147" t="str">
        <f t="shared" si="429"/>
        <v>HĐTN-Ly</v>
      </c>
      <c r="L385" s="147" t="str">
        <f t="shared" si="429"/>
        <v/>
      </c>
      <c r="M385" s="147" t="str">
        <f t="shared" si="429"/>
        <v/>
      </c>
      <c r="N385" s="147" t="str">
        <f t="shared" si="429"/>
        <v/>
      </c>
      <c r="O385" s="147" t="str">
        <f t="shared" si="429"/>
        <v/>
      </c>
      <c r="P385" s="147" t="str">
        <f t="shared" si="429"/>
        <v/>
      </c>
      <c r="Q385" s="147" t="str">
        <f t="shared" ref="Q385" si="430">IF(OR(Q22="HĐTN-Mạnh",Q22="HĐTN-Đ.Hoàng",Q22="HĐTN-Linh",Q22="HĐTN-Ly",Q22="HĐTN-Đ.Nga",Q22="HĐTN-Giang",Q22="HĐTN-H.Hợp",Q22="HĐTN-Ny",Q22="HĐTN-The",Q22="HĐTN-Long",Q22="HĐTN-B.Phượng",Q22="HĐTN-Hoa",Q22="MT-Ny",Q22="QP-Linh",Q22="QP-Tiên"),Q22,"")</f>
        <v/>
      </c>
      <c r="R385" s="147" t="str">
        <f t="shared" si="429"/>
        <v/>
      </c>
      <c r="S385" s="147" t="str">
        <f t="shared" si="429"/>
        <v/>
      </c>
      <c r="T385" s="147" t="str">
        <f t="shared" si="429"/>
        <v/>
      </c>
      <c r="U385" s="147" t="str">
        <f t="shared" si="429"/>
        <v/>
      </c>
      <c r="V385" s="147" t="str">
        <f t="shared" si="429"/>
        <v/>
      </c>
      <c r="W385" s="144" t="str">
        <f t="shared" si="397"/>
        <v/>
      </c>
      <c r="X385" s="148" t="str">
        <f t="shared" si="398"/>
        <v/>
      </c>
    </row>
    <row r="386" spans="1:24" ht="18" customHeight="1" x14ac:dyDescent="0.35">
      <c r="A386" s="7" t="s">
        <v>93</v>
      </c>
      <c r="B386" s="147" t="str">
        <f t="shared" ref="B386:V386" si="431">IF(OR(B23="HĐTN-Mạnh",B23="HĐTN-Đ.Hoàng",B23="HĐTN-Linh",B23="HĐTN-Ly",B23="HĐTN-Đ.Nga",B23="HĐTN-Giang",B23="HĐTN-H.Hợp",B23="HĐTN-Ny",B23="HĐTN-The",B23="HĐTN-Long",B23="HĐTN-B.Phượng",B23="HĐTN-Hoa",B23="MT-Ny",B23="QP-Linh",B23="QP-Tiên"),B23,"")</f>
        <v/>
      </c>
      <c r="C386" s="147" t="str">
        <f t="shared" si="431"/>
        <v/>
      </c>
      <c r="D386" s="147" t="str">
        <f t="shared" si="431"/>
        <v>HĐTN-Đ.Nga</v>
      </c>
      <c r="E386" s="147" t="str">
        <f t="shared" si="431"/>
        <v/>
      </c>
      <c r="F386" s="147" t="str">
        <f t="shared" si="431"/>
        <v/>
      </c>
      <c r="G386" s="147" t="str">
        <f t="shared" si="431"/>
        <v/>
      </c>
      <c r="H386" s="147" t="str">
        <f t="shared" si="431"/>
        <v/>
      </c>
      <c r="I386" s="147" t="str">
        <f t="shared" si="431"/>
        <v/>
      </c>
      <c r="J386" s="147" t="str">
        <f t="shared" si="431"/>
        <v/>
      </c>
      <c r="K386" s="147" t="str">
        <f t="shared" si="431"/>
        <v/>
      </c>
      <c r="L386" s="147" t="str">
        <f t="shared" si="431"/>
        <v>HĐTN-Long</v>
      </c>
      <c r="M386" s="147" t="str">
        <f t="shared" si="431"/>
        <v/>
      </c>
      <c r="N386" s="147" t="str">
        <f t="shared" si="431"/>
        <v/>
      </c>
      <c r="O386" s="147" t="str">
        <f t="shared" si="431"/>
        <v/>
      </c>
      <c r="P386" s="147" t="str">
        <f t="shared" si="431"/>
        <v/>
      </c>
      <c r="Q386" s="147" t="str">
        <f t="shared" ref="Q386" si="432">IF(OR(Q23="HĐTN-Mạnh",Q23="HĐTN-Đ.Hoàng",Q23="HĐTN-Linh",Q23="HĐTN-Ly",Q23="HĐTN-Đ.Nga",Q23="HĐTN-Giang",Q23="HĐTN-H.Hợp",Q23="HĐTN-Ny",Q23="HĐTN-The",Q23="HĐTN-Long",Q23="HĐTN-B.Phượng",Q23="HĐTN-Hoa",Q23="MT-Ny",Q23="QP-Linh",Q23="QP-Tiên"),Q23,"")</f>
        <v/>
      </c>
      <c r="R386" s="147" t="str">
        <f t="shared" si="431"/>
        <v/>
      </c>
      <c r="S386" s="147" t="str">
        <f t="shared" si="431"/>
        <v/>
      </c>
      <c r="T386" s="147" t="str">
        <f t="shared" si="431"/>
        <v/>
      </c>
      <c r="U386" s="147" t="str">
        <f t="shared" si="431"/>
        <v/>
      </c>
      <c r="V386" s="147" t="str">
        <f t="shared" si="431"/>
        <v/>
      </c>
      <c r="W386" s="144" t="str">
        <f t="shared" si="397"/>
        <v/>
      </c>
      <c r="X386" s="148">
        <f t="shared" si="398"/>
        <v>-2</v>
      </c>
    </row>
    <row r="387" spans="1:24" ht="18" customHeight="1" x14ac:dyDescent="0.35">
      <c r="A387" s="146">
        <v>4</v>
      </c>
      <c r="B387" s="147" t="str">
        <f t="shared" ref="B387:V387" si="433">IF(OR(B24="HĐTN-Mạnh",B24="HĐTN-Đ.Hoàng",B24="HĐTN-Linh",B24="HĐTN-Ly",B24="HĐTN-Đ.Nga",B24="HĐTN-Giang",B24="HĐTN-H.Hợp",B24="HĐTN-Ny",B24="HĐTN-The",B24="HĐTN-Long",B24="HĐTN-B.Phượng",B24="HĐTN-Hoa",B24="MT-Ny",B24="QP-Linh",B24="QP-Tiên"),B24,"")</f>
        <v/>
      </c>
      <c r="C387" s="147" t="str">
        <f t="shared" si="433"/>
        <v/>
      </c>
      <c r="D387" s="147" t="str">
        <f t="shared" si="433"/>
        <v/>
      </c>
      <c r="E387" s="147" t="str">
        <f t="shared" si="433"/>
        <v>HĐTN-Đ.Hoàng</v>
      </c>
      <c r="F387" s="147" t="str">
        <f t="shared" si="433"/>
        <v/>
      </c>
      <c r="G387" s="147" t="str">
        <f t="shared" si="433"/>
        <v>HĐTN-Ny</v>
      </c>
      <c r="H387" s="147" t="str">
        <f t="shared" si="433"/>
        <v/>
      </c>
      <c r="I387" s="147" t="str">
        <f t="shared" si="433"/>
        <v/>
      </c>
      <c r="J387" s="147" t="str">
        <f t="shared" si="433"/>
        <v/>
      </c>
      <c r="K387" s="147" t="str">
        <f t="shared" si="433"/>
        <v/>
      </c>
      <c r="L387" s="147" t="str">
        <f t="shared" si="433"/>
        <v>HĐTN-Long</v>
      </c>
      <c r="M387" s="147" t="str">
        <f t="shared" si="433"/>
        <v/>
      </c>
      <c r="N387" s="147" t="str">
        <f t="shared" si="433"/>
        <v/>
      </c>
      <c r="O387" s="147" t="str">
        <f t="shared" si="433"/>
        <v/>
      </c>
      <c r="P387" s="147" t="str">
        <f t="shared" si="433"/>
        <v/>
      </c>
      <c r="Q387" s="147" t="str">
        <f t="shared" ref="Q387" si="434">IF(OR(Q24="HĐTN-Mạnh",Q24="HĐTN-Đ.Hoàng",Q24="HĐTN-Linh",Q24="HĐTN-Ly",Q24="HĐTN-Đ.Nga",Q24="HĐTN-Giang",Q24="HĐTN-H.Hợp",Q24="HĐTN-Ny",Q24="HĐTN-The",Q24="HĐTN-Long",Q24="HĐTN-B.Phượng",Q24="HĐTN-Hoa",Q24="MT-Ny",Q24="QP-Linh",Q24="QP-Tiên"),Q24,"")</f>
        <v/>
      </c>
      <c r="R387" s="147" t="str">
        <f t="shared" si="433"/>
        <v/>
      </c>
      <c r="S387" s="147" t="str">
        <f t="shared" si="433"/>
        <v/>
      </c>
      <c r="T387" s="147" t="str">
        <f t="shared" si="433"/>
        <v/>
      </c>
      <c r="U387" s="147" t="str">
        <f t="shared" si="433"/>
        <v/>
      </c>
      <c r="V387" s="147" t="str">
        <f t="shared" si="433"/>
        <v/>
      </c>
      <c r="W387" s="144" t="str">
        <f t="shared" si="397"/>
        <v/>
      </c>
      <c r="X387" s="148">
        <f t="shared" si="398"/>
        <v>-1</v>
      </c>
    </row>
    <row r="388" spans="1:24" ht="18" customHeight="1" x14ac:dyDescent="0.35">
      <c r="A388" s="149">
        <v>5</v>
      </c>
      <c r="B388" s="150" t="str">
        <f t="shared" ref="B388:V388" si="435">IF(OR(B25="HĐTN-Mạnh",B25="HĐTN-Đ.Hoàng",B25="HĐTN-Linh",B25="HĐTN-Ly",B25="HĐTN-Đ.Nga",B25="HĐTN-Giang",B25="HĐTN-H.Hợp",B25="HĐTN-Ny",B25="HĐTN-The",B25="HĐTN-Long",B25="HĐTN-B.Phượng",B25="HĐTN-Hoa",B25="MT-Ny",B25="QP-Linh",B25="QP-Tiên"),B25,"")</f>
        <v/>
      </c>
      <c r="C388" s="150" t="str">
        <f t="shared" si="435"/>
        <v/>
      </c>
      <c r="D388" s="150" t="str">
        <f t="shared" si="435"/>
        <v/>
      </c>
      <c r="E388" s="150" t="str">
        <f t="shared" si="435"/>
        <v>HĐTN-Đ.Hoàng</v>
      </c>
      <c r="F388" s="150" t="str">
        <f t="shared" si="435"/>
        <v/>
      </c>
      <c r="G388" s="150" t="str">
        <f t="shared" si="435"/>
        <v>HĐTN-Ny</v>
      </c>
      <c r="H388" s="150" t="str">
        <f t="shared" si="435"/>
        <v/>
      </c>
      <c r="I388" s="150" t="str">
        <f t="shared" si="435"/>
        <v/>
      </c>
      <c r="J388" s="150" t="str">
        <f t="shared" si="435"/>
        <v/>
      </c>
      <c r="K388" s="150" t="str">
        <f t="shared" si="435"/>
        <v/>
      </c>
      <c r="L388" s="150" t="str">
        <f t="shared" si="435"/>
        <v/>
      </c>
      <c r="M388" s="150" t="str">
        <f t="shared" si="435"/>
        <v/>
      </c>
      <c r="N388" s="150" t="str">
        <f t="shared" si="435"/>
        <v/>
      </c>
      <c r="O388" s="150" t="str">
        <f t="shared" si="435"/>
        <v/>
      </c>
      <c r="P388" s="150" t="str">
        <f t="shared" si="435"/>
        <v/>
      </c>
      <c r="Q388" s="150" t="str">
        <f t="shared" ref="Q388" si="436">IF(OR(Q25="HĐTN-Mạnh",Q25="HĐTN-Đ.Hoàng",Q25="HĐTN-Linh",Q25="HĐTN-Ly",Q25="HĐTN-Đ.Nga",Q25="HĐTN-Giang",Q25="HĐTN-H.Hợp",Q25="HĐTN-Ny",Q25="HĐTN-The",Q25="HĐTN-Long",Q25="HĐTN-B.Phượng",Q25="HĐTN-Hoa",Q25="MT-Ny",Q25="QP-Linh",Q25="QP-Tiên"),Q25,"")</f>
        <v/>
      </c>
      <c r="R388" s="150" t="str">
        <f t="shared" si="435"/>
        <v/>
      </c>
      <c r="S388" s="150" t="str">
        <f t="shared" si="435"/>
        <v/>
      </c>
      <c r="T388" s="150" t="str">
        <f t="shared" si="435"/>
        <v/>
      </c>
      <c r="U388" s="150" t="str">
        <f t="shared" si="435"/>
        <v/>
      </c>
      <c r="V388" s="150" t="str">
        <f t="shared" si="435"/>
        <v/>
      </c>
      <c r="W388" s="144" t="str">
        <f t="shared" si="397"/>
        <v/>
      </c>
      <c r="X388" s="151">
        <f t="shared" si="398"/>
        <v>-2</v>
      </c>
    </row>
    <row r="389" spans="1:24" ht="18" customHeight="1" x14ac:dyDescent="0.35">
      <c r="A389" s="142">
        <v>1</v>
      </c>
      <c r="B389" s="144" t="str">
        <f t="shared" ref="B389:V389" si="437">IF(OR(B26="HĐTN-Mạnh",B26="HĐTN-Đ.Hoàng",B26="HĐTN-Linh",B26="HĐTN-Ly",B26="HĐTN-Đ.Nga",B26="HĐTN-Giang",B26="HĐTN-H.Hợp",B26="HĐTN-Ny",B26="HĐTN-The",B26="HĐTN-Long",B26="HĐTN-B.Phượng",B26="HĐTN-Hoa",B26="MT-Ny",B26="QP-Linh",B26="QP-Tiên"),B26,"")</f>
        <v/>
      </c>
      <c r="C389" s="144" t="str">
        <f t="shared" si="437"/>
        <v/>
      </c>
      <c r="D389" s="144" t="str">
        <f t="shared" si="437"/>
        <v/>
      </c>
      <c r="E389" s="144" t="str">
        <f t="shared" si="437"/>
        <v/>
      </c>
      <c r="F389" s="144" t="str">
        <f t="shared" si="437"/>
        <v>HĐTN-Ny</v>
      </c>
      <c r="G389" s="144" t="str">
        <f t="shared" si="437"/>
        <v/>
      </c>
      <c r="H389" s="144" t="str">
        <f t="shared" si="437"/>
        <v/>
      </c>
      <c r="I389" s="144" t="str">
        <f t="shared" si="437"/>
        <v/>
      </c>
      <c r="J389" s="144" t="str">
        <f t="shared" si="437"/>
        <v/>
      </c>
      <c r="K389" s="144" t="str">
        <f t="shared" si="437"/>
        <v/>
      </c>
      <c r="L389" s="144" t="str">
        <f t="shared" si="437"/>
        <v/>
      </c>
      <c r="M389" s="144" t="str">
        <f t="shared" si="437"/>
        <v/>
      </c>
      <c r="N389" s="144" t="str">
        <f t="shared" si="437"/>
        <v/>
      </c>
      <c r="O389" s="144" t="str">
        <f t="shared" si="437"/>
        <v/>
      </c>
      <c r="P389" s="144" t="str">
        <f t="shared" si="437"/>
        <v/>
      </c>
      <c r="Q389" s="144" t="str">
        <f t="shared" ref="Q389" si="438">IF(OR(Q26="HĐTN-Mạnh",Q26="HĐTN-Đ.Hoàng",Q26="HĐTN-Linh",Q26="HĐTN-Ly",Q26="HĐTN-Đ.Nga",Q26="HĐTN-Giang",Q26="HĐTN-H.Hợp",Q26="HĐTN-Ny",Q26="HĐTN-The",Q26="HĐTN-Long",Q26="HĐTN-B.Phượng",Q26="HĐTN-Hoa",Q26="MT-Ny",Q26="QP-Linh",Q26="QP-Tiên"),Q26,"")</f>
        <v/>
      </c>
      <c r="R389" s="144" t="str">
        <f t="shared" si="437"/>
        <v/>
      </c>
      <c r="S389" s="144" t="str">
        <f t="shared" si="437"/>
        <v/>
      </c>
      <c r="T389" s="144" t="str">
        <f t="shared" si="437"/>
        <v/>
      </c>
      <c r="U389" s="144" t="str">
        <f t="shared" si="437"/>
        <v/>
      </c>
      <c r="V389" s="144" t="str">
        <f t="shared" si="437"/>
        <v/>
      </c>
      <c r="W389" s="144" t="str">
        <f t="shared" si="397"/>
        <v/>
      </c>
      <c r="X389" s="145">
        <f t="shared" si="398"/>
        <v>-3</v>
      </c>
    </row>
    <row r="390" spans="1:24" ht="18" customHeight="1" x14ac:dyDescent="0.35">
      <c r="A390" s="146">
        <v>2</v>
      </c>
      <c r="B390" s="147" t="str">
        <f t="shared" ref="B390:V390" si="439">IF(OR(B27="HĐTN-Mạnh",B27="HĐTN-Đ.Hoàng",B27="HĐTN-Linh",B27="HĐTN-Ly",B27="HĐTN-Đ.Nga",B27="HĐTN-Giang",B27="HĐTN-H.Hợp",B27="HĐTN-Ny",B27="HĐTN-The",B27="HĐTN-Long",B27="HĐTN-B.Phượng",B27="HĐTN-Hoa",B27="MT-Ny",B27="QP-Linh",B27="QP-Tiên"),B27,"")</f>
        <v/>
      </c>
      <c r="C390" s="147" t="str">
        <f t="shared" si="439"/>
        <v/>
      </c>
      <c r="D390" s="147" t="str">
        <f t="shared" si="439"/>
        <v/>
      </c>
      <c r="E390" s="147" t="str">
        <f t="shared" si="439"/>
        <v/>
      </c>
      <c r="F390" s="147" t="str">
        <f t="shared" si="439"/>
        <v/>
      </c>
      <c r="G390" s="147" t="str">
        <f t="shared" si="439"/>
        <v>MT-Ny</v>
      </c>
      <c r="H390" s="147" t="str">
        <f t="shared" si="439"/>
        <v/>
      </c>
      <c r="I390" s="147" t="str">
        <f t="shared" si="439"/>
        <v/>
      </c>
      <c r="J390" s="147" t="str">
        <f t="shared" si="439"/>
        <v/>
      </c>
      <c r="K390" s="147" t="str">
        <f t="shared" si="439"/>
        <v/>
      </c>
      <c r="L390" s="147" t="str">
        <f t="shared" si="439"/>
        <v/>
      </c>
      <c r="M390" s="147" t="str">
        <f t="shared" si="439"/>
        <v/>
      </c>
      <c r="N390" s="147" t="str">
        <f t="shared" si="439"/>
        <v/>
      </c>
      <c r="O390" s="147" t="str">
        <f t="shared" si="439"/>
        <v>HĐTN-B.Phượng</v>
      </c>
      <c r="P390" s="147" t="str">
        <f t="shared" si="439"/>
        <v/>
      </c>
      <c r="Q390" s="147" t="str">
        <f t="shared" ref="Q390" si="440">IF(OR(Q27="HĐTN-Mạnh",Q27="HĐTN-Đ.Hoàng",Q27="HĐTN-Linh",Q27="HĐTN-Ly",Q27="HĐTN-Đ.Nga",Q27="HĐTN-Giang",Q27="HĐTN-H.Hợp",Q27="HĐTN-Ny",Q27="HĐTN-The",Q27="HĐTN-Long",Q27="HĐTN-B.Phượng",Q27="HĐTN-Hoa",Q27="MT-Ny",Q27="QP-Linh",Q27="QP-Tiên"),Q27,"")</f>
        <v/>
      </c>
      <c r="R390" s="147" t="str">
        <f t="shared" si="439"/>
        <v/>
      </c>
      <c r="S390" s="147" t="str">
        <f t="shared" si="439"/>
        <v/>
      </c>
      <c r="T390" s="147" t="str">
        <f t="shared" si="439"/>
        <v/>
      </c>
      <c r="U390" s="147" t="str">
        <f t="shared" si="439"/>
        <v/>
      </c>
      <c r="V390" s="147" t="str">
        <f t="shared" si="439"/>
        <v/>
      </c>
      <c r="W390" s="144" t="str">
        <f t="shared" si="397"/>
        <v/>
      </c>
      <c r="X390" s="148">
        <f t="shared" si="398"/>
        <v>-2</v>
      </c>
    </row>
    <row r="391" spans="1:24" ht="18" customHeight="1" x14ac:dyDescent="0.35">
      <c r="A391" s="152" t="s">
        <v>86</v>
      </c>
      <c r="B391" s="147" t="str">
        <f t="shared" ref="B391:V391" si="441">IF(OR(B28="HĐTN-Mạnh",B28="HĐTN-Đ.Hoàng",B28="HĐTN-Linh",B28="HĐTN-Ly",B28="HĐTN-Đ.Nga",B28="HĐTN-Giang",B28="HĐTN-H.Hợp",B28="HĐTN-Ny",B28="HĐTN-The",B28="HĐTN-Long",B28="HĐTN-B.Phượng",B28="HĐTN-Hoa",B28="MT-Ny",B28="QP-Linh",B28="QP-Tiên"),B28,"")</f>
        <v/>
      </c>
      <c r="C391" s="147" t="str">
        <f t="shared" si="441"/>
        <v/>
      </c>
      <c r="D391" s="147" t="str">
        <f t="shared" si="441"/>
        <v/>
      </c>
      <c r="E391" s="147" t="str">
        <f t="shared" si="441"/>
        <v/>
      </c>
      <c r="F391" s="147" t="str">
        <f t="shared" si="441"/>
        <v/>
      </c>
      <c r="G391" s="147" t="str">
        <f t="shared" si="441"/>
        <v>MT-Ny</v>
      </c>
      <c r="H391" s="147" t="str">
        <f t="shared" si="441"/>
        <v/>
      </c>
      <c r="I391" s="147" t="str">
        <f t="shared" si="441"/>
        <v/>
      </c>
      <c r="J391" s="147" t="str">
        <f t="shared" si="441"/>
        <v/>
      </c>
      <c r="K391" s="147" t="str">
        <f t="shared" si="441"/>
        <v/>
      </c>
      <c r="L391" s="147" t="str">
        <f t="shared" si="441"/>
        <v/>
      </c>
      <c r="M391" s="147" t="str">
        <f t="shared" si="441"/>
        <v/>
      </c>
      <c r="N391" s="147" t="str">
        <f t="shared" si="441"/>
        <v/>
      </c>
      <c r="O391" s="147" t="str">
        <f t="shared" si="441"/>
        <v>HĐTN-B.Phượng</v>
      </c>
      <c r="P391" s="147" t="str">
        <f t="shared" si="441"/>
        <v/>
      </c>
      <c r="Q391" s="147" t="str">
        <f t="shared" ref="Q391" si="442">IF(OR(Q28="HĐTN-Mạnh",Q28="HĐTN-Đ.Hoàng",Q28="HĐTN-Linh",Q28="HĐTN-Ly",Q28="HĐTN-Đ.Nga",Q28="HĐTN-Giang",Q28="HĐTN-H.Hợp",Q28="HĐTN-Ny",Q28="HĐTN-The",Q28="HĐTN-Long",Q28="HĐTN-B.Phượng",Q28="HĐTN-Hoa",Q28="MT-Ny",Q28="QP-Linh",Q28="QP-Tiên"),Q28,"")</f>
        <v/>
      </c>
      <c r="R391" s="147" t="str">
        <f t="shared" si="441"/>
        <v/>
      </c>
      <c r="S391" s="147" t="str">
        <f t="shared" si="441"/>
        <v/>
      </c>
      <c r="T391" s="147" t="str">
        <f t="shared" si="441"/>
        <v/>
      </c>
      <c r="U391" s="147" t="str">
        <f t="shared" si="441"/>
        <v/>
      </c>
      <c r="V391" s="147" t="str">
        <f t="shared" si="441"/>
        <v/>
      </c>
      <c r="W391" s="144" t="str">
        <f t="shared" si="397"/>
        <v/>
      </c>
      <c r="X391" s="148">
        <f t="shared" si="398"/>
        <v>-2</v>
      </c>
    </row>
    <row r="392" spans="1:24" ht="18" customHeight="1" x14ac:dyDescent="0.35">
      <c r="A392" s="146">
        <v>4</v>
      </c>
      <c r="B392" s="147" t="str">
        <f t="shared" ref="B392:V392" si="443">IF(OR(B29="HĐTN-Mạnh",B29="HĐTN-Đ.Hoàng",B29="HĐTN-Linh",B29="HĐTN-Ly",B29="HĐTN-Đ.Nga",B29="HĐTN-Giang",B29="HĐTN-H.Hợp",B29="HĐTN-Ny",B29="HĐTN-The",B29="HĐTN-Long",B29="HĐTN-B.Phượng",B29="HĐTN-Hoa",B29="MT-Ny",B29="QP-Linh",B29="QP-Tiên"),B29,"")</f>
        <v/>
      </c>
      <c r="C392" s="147" t="str">
        <f t="shared" si="443"/>
        <v/>
      </c>
      <c r="D392" s="147" t="str">
        <f t="shared" si="443"/>
        <v/>
      </c>
      <c r="E392" s="147" t="str">
        <f t="shared" si="443"/>
        <v/>
      </c>
      <c r="F392" s="147" t="str">
        <f t="shared" si="443"/>
        <v/>
      </c>
      <c r="G392" s="147" t="str">
        <f t="shared" si="443"/>
        <v>MT-Ny</v>
      </c>
      <c r="H392" s="147" t="str">
        <f t="shared" si="443"/>
        <v/>
      </c>
      <c r="I392" s="147" t="str">
        <f t="shared" si="443"/>
        <v/>
      </c>
      <c r="J392" s="147" t="str">
        <f t="shared" si="443"/>
        <v/>
      </c>
      <c r="K392" s="147" t="str">
        <f t="shared" si="443"/>
        <v/>
      </c>
      <c r="L392" s="147" t="str">
        <f t="shared" si="443"/>
        <v/>
      </c>
      <c r="M392" s="147" t="str">
        <f t="shared" si="443"/>
        <v/>
      </c>
      <c r="N392" s="147" t="str">
        <f t="shared" si="443"/>
        <v/>
      </c>
      <c r="O392" s="147" t="str">
        <f t="shared" si="443"/>
        <v/>
      </c>
      <c r="P392" s="147" t="str">
        <f t="shared" si="443"/>
        <v/>
      </c>
      <c r="Q392" s="147" t="str">
        <f t="shared" ref="Q392" si="444">IF(OR(Q29="HĐTN-Mạnh",Q29="HĐTN-Đ.Hoàng",Q29="HĐTN-Linh",Q29="HĐTN-Ly",Q29="HĐTN-Đ.Nga",Q29="HĐTN-Giang",Q29="HĐTN-H.Hợp",Q29="HĐTN-Ny",Q29="HĐTN-The",Q29="HĐTN-Long",Q29="HĐTN-B.Phượng",Q29="HĐTN-Hoa",Q29="MT-Ny",Q29="QP-Linh",Q29="QP-Tiên"),Q29,"")</f>
        <v/>
      </c>
      <c r="R392" s="147" t="str">
        <f t="shared" si="443"/>
        <v/>
      </c>
      <c r="S392" s="147" t="str">
        <f t="shared" si="443"/>
        <v/>
      </c>
      <c r="T392" s="147" t="str">
        <f t="shared" si="443"/>
        <v/>
      </c>
      <c r="U392" s="147" t="str">
        <f t="shared" si="443"/>
        <v/>
      </c>
      <c r="V392" s="147" t="str">
        <f t="shared" si="443"/>
        <v/>
      </c>
      <c r="W392" s="144" t="str">
        <f t="shared" si="397"/>
        <v/>
      </c>
      <c r="X392" s="148">
        <f t="shared" si="398"/>
        <v>-3</v>
      </c>
    </row>
    <row r="393" spans="1:24" ht="18" customHeight="1" x14ac:dyDescent="0.35">
      <c r="A393" s="146">
        <v>5</v>
      </c>
      <c r="B393" s="150" t="str">
        <f t="shared" ref="B393:V393" si="445">IF(OR(B30="HĐTN-Mạnh",B30="HĐTN-Đ.Hoàng",B30="HĐTN-Linh",B30="HĐTN-Ly",B30="HĐTN-Đ.Nga",B30="HĐTN-Giang",B30="HĐTN-H.Hợp",B30="HĐTN-Ny",B30="HĐTN-The",B30="HĐTN-Long",B30="HĐTN-B.Phượng",B30="HĐTN-Hoa",B30="MT-Ny",B30="QP-Linh",B30="QP-Tiên"),B30,"")</f>
        <v/>
      </c>
      <c r="C393" s="150" t="str">
        <f t="shared" si="445"/>
        <v/>
      </c>
      <c r="D393" s="150" t="str">
        <f t="shared" si="445"/>
        <v/>
      </c>
      <c r="E393" s="150" t="str">
        <f t="shared" si="445"/>
        <v/>
      </c>
      <c r="F393" s="150" t="str">
        <f t="shared" si="445"/>
        <v/>
      </c>
      <c r="G393" s="150" t="str">
        <f t="shared" si="445"/>
        <v/>
      </c>
      <c r="H393" s="150" t="str">
        <f t="shared" si="445"/>
        <v/>
      </c>
      <c r="I393" s="150" t="str">
        <f t="shared" si="445"/>
        <v/>
      </c>
      <c r="J393" s="150" t="str">
        <f t="shared" si="445"/>
        <v/>
      </c>
      <c r="K393" s="150" t="str">
        <f t="shared" si="445"/>
        <v/>
      </c>
      <c r="L393" s="150" t="str">
        <f t="shared" si="445"/>
        <v/>
      </c>
      <c r="M393" s="150" t="str">
        <f t="shared" si="445"/>
        <v/>
      </c>
      <c r="N393" s="150" t="str">
        <f t="shared" si="445"/>
        <v/>
      </c>
      <c r="O393" s="150" t="str">
        <f t="shared" si="445"/>
        <v/>
      </c>
      <c r="P393" s="150" t="str">
        <f t="shared" si="445"/>
        <v/>
      </c>
      <c r="Q393" s="150" t="str">
        <f t="shared" ref="Q393" si="446">IF(OR(Q30="HĐTN-Mạnh",Q30="HĐTN-Đ.Hoàng",Q30="HĐTN-Linh",Q30="HĐTN-Ly",Q30="HĐTN-Đ.Nga",Q30="HĐTN-Giang",Q30="HĐTN-H.Hợp",Q30="HĐTN-Ny",Q30="HĐTN-The",Q30="HĐTN-Long",Q30="HĐTN-B.Phượng",Q30="HĐTN-Hoa",Q30="MT-Ny",Q30="QP-Linh",Q30="QP-Tiên"),Q30,"")</f>
        <v/>
      </c>
      <c r="R393" s="150" t="str">
        <f t="shared" si="445"/>
        <v/>
      </c>
      <c r="S393" s="150" t="str">
        <f t="shared" si="445"/>
        <v/>
      </c>
      <c r="T393" s="150" t="str">
        <f t="shared" si="445"/>
        <v/>
      </c>
      <c r="U393" s="150" t="str">
        <f t="shared" si="445"/>
        <v/>
      </c>
      <c r="V393" s="150" t="str">
        <f t="shared" si="445"/>
        <v/>
      </c>
      <c r="W393" s="144" t="str">
        <f t="shared" si="397"/>
        <v/>
      </c>
      <c r="X393" s="151">
        <f t="shared" si="398"/>
        <v>-4</v>
      </c>
    </row>
    <row r="394" spans="1:24" ht="18" customHeight="1" x14ac:dyDescent="0.35">
      <c r="A394" s="159" t="s">
        <v>96</v>
      </c>
      <c r="B394" s="144" t="str">
        <f t="shared" ref="B394:V394" si="447">IF(OR(B31="HĐTN-Mạnh",B31="HĐTN-Đ.Hoàng",B31="HĐTN-Linh",B31="HĐTN-Ly",B31="HĐTN-Đ.Nga",B31="HĐTN-Giang",B31="HĐTN-H.Hợp",B31="HĐTN-Ny",B31="HĐTN-The",B31="HĐTN-Long",B31="HĐTN-B.Phượng",B31="HĐTN-Hoa",B31="MT-Ny",B31="QP-Linh",B31="QP-Tiên"),B31,"")</f>
        <v/>
      </c>
      <c r="C394" s="144" t="str">
        <f t="shared" si="447"/>
        <v/>
      </c>
      <c r="D394" s="144" t="str">
        <f t="shared" si="447"/>
        <v>HĐTN-Đ.Nga</v>
      </c>
      <c r="E394" s="144" t="str">
        <f t="shared" si="447"/>
        <v/>
      </c>
      <c r="F394" s="144" t="str">
        <f t="shared" si="447"/>
        <v/>
      </c>
      <c r="G394" s="144" t="str">
        <f t="shared" si="447"/>
        <v/>
      </c>
      <c r="H394" s="144" t="str">
        <f t="shared" si="447"/>
        <v/>
      </c>
      <c r="I394" s="144" t="str">
        <f t="shared" si="447"/>
        <v/>
      </c>
      <c r="J394" s="144" t="str">
        <f t="shared" si="447"/>
        <v>HĐTN-Giang</v>
      </c>
      <c r="K394" s="144" t="str">
        <f t="shared" si="447"/>
        <v/>
      </c>
      <c r="L394" s="144" t="str">
        <f t="shared" si="447"/>
        <v/>
      </c>
      <c r="M394" s="144" t="str">
        <f t="shared" si="447"/>
        <v/>
      </c>
      <c r="N394" s="144" t="str">
        <f t="shared" si="447"/>
        <v/>
      </c>
      <c r="O394" s="144" t="str">
        <f t="shared" si="447"/>
        <v/>
      </c>
      <c r="P394" s="144" t="str">
        <f t="shared" si="447"/>
        <v/>
      </c>
      <c r="Q394" s="144" t="str">
        <f t="shared" ref="Q394" si="448">IF(OR(Q31="HĐTN-Mạnh",Q31="HĐTN-Đ.Hoàng",Q31="HĐTN-Linh",Q31="HĐTN-Ly",Q31="HĐTN-Đ.Nga",Q31="HĐTN-Giang",Q31="HĐTN-H.Hợp",Q31="HĐTN-Ny",Q31="HĐTN-The",Q31="HĐTN-Long",Q31="HĐTN-B.Phượng",Q31="HĐTN-Hoa",Q31="MT-Ny",Q31="QP-Linh",Q31="QP-Tiên"),Q31,"")</f>
        <v/>
      </c>
      <c r="R394" s="144" t="str">
        <f t="shared" si="447"/>
        <v/>
      </c>
      <c r="S394" s="144" t="str">
        <f t="shared" si="447"/>
        <v/>
      </c>
      <c r="T394" s="144" t="str">
        <f t="shared" si="447"/>
        <v/>
      </c>
      <c r="U394" s="144" t="str">
        <f t="shared" si="447"/>
        <v/>
      </c>
      <c r="V394" s="144" t="str">
        <f t="shared" si="447"/>
        <v/>
      </c>
      <c r="W394" s="144" t="str">
        <f t="shared" si="397"/>
        <v/>
      </c>
      <c r="X394" s="145">
        <f t="shared" si="398"/>
        <v>-2</v>
      </c>
    </row>
    <row r="395" spans="1:24" ht="18" customHeight="1" x14ac:dyDescent="0.35">
      <c r="A395" s="155">
        <v>2</v>
      </c>
      <c r="B395" s="147" t="str">
        <f t="shared" ref="B395:V395" si="449">IF(OR(B32="HĐTN-Mạnh",B32="HĐTN-Đ.Hoàng",B32="HĐTN-Linh",B32="HĐTN-Ly",B32="HĐTN-Đ.Nga",B32="HĐTN-Giang",B32="HĐTN-H.Hợp",B32="HĐTN-Ny",B32="HĐTN-The",B32="HĐTN-Long",B32="HĐTN-B.Phượng",B32="HĐTN-Hoa",B32="MT-Ny",B32="QP-Linh",B32="QP-Tiên"),B32,"")</f>
        <v/>
      </c>
      <c r="C395" s="147" t="str">
        <f t="shared" si="449"/>
        <v/>
      </c>
      <c r="D395" s="147" t="str">
        <f t="shared" si="449"/>
        <v>HĐTN-Đ.Nga</v>
      </c>
      <c r="E395" s="147" t="str">
        <f t="shared" si="449"/>
        <v/>
      </c>
      <c r="F395" s="147" t="str">
        <f t="shared" si="449"/>
        <v/>
      </c>
      <c r="G395" s="147" t="str">
        <f t="shared" si="449"/>
        <v/>
      </c>
      <c r="H395" s="147" t="str">
        <f t="shared" si="449"/>
        <v>HĐTN-Ny</v>
      </c>
      <c r="I395" s="147" t="str">
        <f t="shared" si="449"/>
        <v/>
      </c>
      <c r="J395" s="147" t="str">
        <f t="shared" si="449"/>
        <v/>
      </c>
      <c r="K395" s="147" t="str">
        <f t="shared" si="449"/>
        <v/>
      </c>
      <c r="L395" s="147" t="str">
        <f t="shared" si="449"/>
        <v/>
      </c>
      <c r="M395" s="147" t="str">
        <f t="shared" si="449"/>
        <v/>
      </c>
      <c r="N395" s="147" t="str">
        <f t="shared" si="449"/>
        <v/>
      </c>
      <c r="O395" s="147" t="str">
        <f t="shared" si="449"/>
        <v/>
      </c>
      <c r="P395" s="147" t="str">
        <f t="shared" si="449"/>
        <v/>
      </c>
      <c r="Q395" s="147" t="str">
        <f t="shared" ref="Q395" si="450">IF(OR(Q32="HĐTN-Mạnh",Q32="HĐTN-Đ.Hoàng",Q32="HĐTN-Linh",Q32="HĐTN-Ly",Q32="HĐTN-Đ.Nga",Q32="HĐTN-Giang",Q32="HĐTN-H.Hợp",Q32="HĐTN-Ny",Q32="HĐTN-The",Q32="HĐTN-Long",Q32="HĐTN-B.Phượng",Q32="HĐTN-Hoa",Q32="MT-Ny",Q32="QP-Linh",Q32="QP-Tiên"),Q32,"")</f>
        <v/>
      </c>
      <c r="R395" s="147" t="str">
        <f t="shared" si="449"/>
        <v/>
      </c>
      <c r="S395" s="147" t="str">
        <f t="shared" si="449"/>
        <v/>
      </c>
      <c r="T395" s="147" t="str">
        <f t="shared" si="449"/>
        <v/>
      </c>
      <c r="U395" s="147" t="str">
        <f t="shared" si="449"/>
        <v/>
      </c>
      <c r="V395" s="147" t="str">
        <f t="shared" si="449"/>
        <v/>
      </c>
      <c r="W395" s="144" t="str">
        <f t="shared" si="397"/>
        <v/>
      </c>
      <c r="X395" s="148">
        <f t="shared" si="398"/>
        <v>-2</v>
      </c>
    </row>
    <row r="396" spans="1:24" ht="18" customHeight="1" x14ac:dyDescent="0.35">
      <c r="A396" s="155"/>
      <c r="B396" s="147" t="str">
        <f t="shared" ref="B396:V396" si="451">IF(OR(B33="HĐTN-Mạnh",B33="HĐTN-Đ.Hoàng",B33="HĐTN-Linh",B33="HĐTN-Ly",B33="HĐTN-Đ.Nga",B33="HĐTN-Giang",B33="HĐTN-H.Hợp",B33="HĐTN-Ny",B33="HĐTN-The",B33="HĐTN-Long",B33="HĐTN-B.Phượng",B33="HĐTN-Hoa",B33="MT-Ny",B33="QP-Linh",B33="QP-Tiên"),B33,"")</f>
        <v/>
      </c>
      <c r="C396" s="147" t="str">
        <f t="shared" si="451"/>
        <v/>
      </c>
      <c r="D396" s="147" t="str">
        <f t="shared" si="451"/>
        <v/>
      </c>
      <c r="E396" s="147" t="str">
        <f t="shared" si="451"/>
        <v/>
      </c>
      <c r="F396" s="147" t="str">
        <f t="shared" si="451"/>
        <v/>
      </c>
      <c r="G396" s="147" t="str">
        <f t="shared" si="451"/>
        <v/>
      </c>
      <c r="H396" s="147" t="str">
        <f t="shared" si="451"/>
        <v/>
      </c>
      <c r="I396" s="147" t="str">
        <f t="shared" si="451"/>
        <v/>
      </c>
      <c r="J396" s="147" t="str">
        <f t="shared" si="451"/>
        <v/>
      </c>
      <c r="K396" s="147" t="str">
        <f t="shared" si="451"/>
        <v/>
      </c>
      <c r="L396" s="147" t="str">
        <f t="shared" si="451"/>
        <v/>
      </c>
      <c r="M396" s="147" t="str">
        <f t="shared" si="451"/>
        <v/>
      </c>
      <c r="N396" s="147" t="str">
        <f t="shared" si="451"/>
        <v/>
      </c>
      <c r="O396" s="147" t="str">
        <f t="shared" si="451"/>
        <v/>
      </c>
      <c r="P396" s="147" t="str">
        <f t="shared" si="451"/>
        <v/>
      </c>
      <c r="Q396" s="147" t="str">
        <f t="shared" ref="Q396" si="452">IF(OR(Q33="HĐTN-Mạnh",Q33="HĐTN-Đ.Hoàng",Q33="HĐTN-Linh",Q33="HĐTN-Ly",Q33="HĐTN-Đ.Nga",Q33="HĐTN-Giang",Q33="HĐTN-H.Hợp",Q33="HĐTN-Ny",Q33="HĐTN-The",Q33="HĐTN-Long",Q33="HĐTN-B.Phượng",Q33="HĐTN-Hoa",Q33="MT-Ny",Q33="QP-Linh",Q33="QP-Tiên"),Q33,"")</f>
        <v/>
      </c>
      <c r="R396" s="147" t="str">
        <f t="shared" si="451"/>
        <v/>
      </c>
      <c r="S396" s="147" t="str">
        <f t="shared" si="451"/>
        <v/>
      </c>
      <c r="T396" s="147" t="str">
        <f t="shared" si="451"/>
        <v/>
      </c>
      <c r="U396" s="147" t="str">
        <f t="shared" si="451"/>
        <v/>
      </c>
      <c r="V396" s="147" t="str">
        <f t="shared" si="451"/>
        <v/>
      </c>
      <c r="W396" s="144" t="str">
        <f t="shared" si="397"/>
        <v/>
      </c>
      <c r="X396" s="148">
        <f t="shared" si="398"/>
        <v>-4</v>
      </c>
    </row>
    <row r="397" spans="1:24" ht="18" customHeight="1" x14ac:dyDescent="0.35">
      <c r="A397" s="155"/>
      <c r="B397" s="147" t="str">
        <f t="shared" ref="B397:V397" si="453">IF(OR(B34="HĐTN-Mạnh",B34="HĐTN-Đ.Hoàng",B34="HĐTN-Linh",B34="HĐTN-Ly",B34="HĐTN-Đ.Nga",B34="HĐTN-Giang",B34="HĐTN-H.Hợp",B34="HĐTN-Ny",B34="HĐTN-The",B34="HĐTN-Long",B34="HĐTN-B.Phượng",B34="HĐTN-Hoa",B34="MT-Ny",B34="QP-Linh",B34="QP-Tiên"),B34,"")</f>
        <v/>
      </c>
      <c r="C397" s="147" t="str">
        <f t="shared" si="453"/>
        <v/>
      </c>
      <c r="D397" s="147" t="str">
        <f t="shared" si="453"/>
        <v/>
      </c>
      <c r="E397" s="147" t="str">
        <f t="shared" si="453"/>
        <v/>
      </c>
      <c r="F397" s="147" t="str">
        <f t="shared" si="453"/>
        <v/>
      </c>
      <c r="G397" s="147" t="str">
        <f t="shared" si="453"/>
        <v/>
      </c>
      <c r="H397" s="147" t="str">
        <f t="shared" si="453"/>
        <v/>
      </c>
      <c r="I397" s="147" t="str">
        <f t="shared" si="453"/>
        <v/>
      </c>
      <c r="J397" s="147" t="str">
        <f t="shared" si="453"/>
        <v/>
      </c>
      <c r="K397" s="147" t="str">
        <f t="shared" si="453"/>
        <v/>
      </c>
      <c r="L397" s="147" t="str">
        <f t="shared" si="453"/>
        <v/>
      </c>
      <c r="M397" s="147" t="str">
        <f t="shared" si="453"/>
        <v/>
      </c>
      <c r="N397" s="147" t="str">
        <f t="shared" si="453"/>
        <v/>
      </c>
      <c r="O397" s="147" t="str">
        <f t="shared" si="453"/>
        <v/>
      </c>
      <c r="P397" s="147" t="str">
        <f t="shared" si="453"/>
        <v/>
      </c>
      <c r="Q397" s="147" t="str">
        <f t="shared" ref="Q397" si="454">IF(OR(Q34="HĐTN-Mạnh",Q34="HĐTN-Đ.Hoàng",Q34="HĐTN-Linh",Q34="HĐTN-Ly",Q34="HĐTN-Đ.Nga",Q34="HĐTN-Giang",Q34="HĐTN-H.Hợp",Q34="HĐTN-Ny",Q34="HĐTN-The",Q34="HĐTN-Long",Q34="HĐTN-B.Phượng",Q34="HĐTN-Hoa",Q34="MT-Ny",Q34="QP-Linh",Q34="QP-Tiên"),Q34,"")</f>
        <v/>
      </c>
      <c r="R397" s="147" t="str">
        <f t="shared" si="453"/>
        <v/>
      </c>
      <c r="S397" s="147" t="str">
        <f t="shared" si="453"/>
        <v/>
      </c>
      <c r="T397" s="147" t="str">
        <f t="shared" si="453"/>
        <v/>
      </c>
      <c r="U397" s="147" t="str">
        <f t="shared" si="453"/>
        <v/>
      </c>
      <c r="V397" s="147" t="str">
        <f t="shared" si="453"/>
        <v/>
      </c>
      <c r="W397" s="144" t="str">
        <f t="shared" si="397"/>
        <v/>
      </c>
      <c r="X397" s="148">
        <f t="shared" si="398"/>
        <v>-4</v>
      </c>
    </row>
    <row r="398" spans="1:24" ht="18" customHeight="1" x14ac:dyDescent="0.35">
      <c r="A398" s="155"/>
      <c r="B398" s="150" t="str">
        <f t="shared" ref="B398:V398" si="455">IF(OR(B35="HĐTN-Mạnh",B35="HĐTN-Đ.Hoàng",B35="HĐTN-Linh",B35="HĐTN-Ly",B35="HĐTN-Đ.Nga",B35="HĐTN-Giang",B35="HĐTN-H.Hợp",B35="HĐTN-Ny",B35="HĐTN-The",B35="HĐTN-Long",B35="HĐTN-B.Phượng",B35="HĐTN-Hoa",B35="MT-Ny",B35="QP-Linh",B35="QP-Tiên"),B35,"")</f>
        <v/>
      </c>
      <c r="C398" s="150" t="str">
        <f t="shared" si="455"/>
        <v/>
      </c>
      <c r="D398" s="150" t="str">
        <f t="shared" si="455"/>
        <v/>
      </c>
      <c r="E398" s="150" t="str">
        <f t="shared" si="455"/>
        <v/>
      </c>
      <c r="F398" s="150" t="str">
        <f t="shared" si="455"/>
        <v/>
      </c>
      <c r="G398" s="150" t="str">
        <f t="shared" si="455"/>
        <v/>
      </c>
      <c r="H398" s="150" t="str">
        <f t="shared" si="455"/>
        <v/>
      </c>
      <c r="I398" s="150" t="str">
        <f t="shared" si="455"/>
        <v/>
      </c>
      <c r="J398" s="150" t="str">
        <f t="shared" si="455"/>
        <v/>
      </c>
      <c r="K398" s="150" t="str">
        <f t="shared" si="455"/>
        <v/>
      </c>
      <c r="L398" s="150" t="str">
        <f t="shared" si="455"/>
        <v/>
      </c>
      <c r="M398" s="150" t="str">
        <f t="shared" si="455"/>
        <v/>
      </c>
      <c r="N398" s="150" t="str">
        <f t="shared" si="455"/>
        <v/>
      </c>
      <c r="O398" s="150" t="str">
        <f t="shared" si="455"/>
        <v/>
      </c>
      <c r="P398" s="150" t="str">
        <f t="shared" si="455"/>
        <v/>
      </c>
      <c r="Q398" s="150" t="str">
        <f t="shared" ref="Q398" si="456">IF(OR(Q35="HĐTN-Mạnh",Q35="HĐTN-Đ.Hoàng",Q35="HĐTN-Linh",Q35="HĐTN-Ly",Q35="HĐTN-Đ.Nga",Q35="HĐTN-Giang",Q35="HĐTN-H.Hợp",Q35="HĐTN-Ny",Q35="HĐTN-The",Q35="HĐTN-Long",Q35="HĐTN-B.Phượng",Q35="HĐTN-Hoa",Q35="MT-Ny",Q35="QP-Linh",Q35="QP-Tiên"),Q35,"")</f>
        <v/>
      </c>
      <c r="R398" s="150" t="str">
        <f t="shared" si="455"/>
        <v/>
      </c>
      <c r="S398" s="150" t="str">
        <f t="shared" si="455"/>
        <v/>
      </c>
      <c r="T398" s="150" t="str">
        <f t="shared" si="455"/>
        <v/>
      </c>
      <c r="U398" s="150" t="str">
        <f t="shared" si="455"/>
        <v/>
      </c>
      <c r="V398" s="150" t="str">
        <f t="shared" si="455"/>
        <v/>
      </c>
      <c r="W398" s="144" t="str">
        <f t="shared" si="397"/>
        <v/>
      </c>
      <c r="X398" s="151">
        <f t="shared" si="398"/>
        <v>-4</v>
      </c>
    </row>
    <row r="399" spans="1:24" ht="18" customHeight="1" x14ac:dyDescent="0.35">
      <c r="A399" s="156">
        <f>18*30-COUNTBLANK(B369:W398)</f>
        <v>-81</v>
      </c>
      <c r="B399" s="19">
        <f>14*4+3*3</f>
        <v>65</v>
      </c>
      <c r="C399" s="157" t="str">
        <f>IF(A399&lt;&gt;B399,"Lỗi","")</f>
        <v>Lỗi</v>
      </c>
    </row>
  </sheetData>
  <mergeCells count="16">
    <mergeCell ref="B70:S70"/>
    <mergeCell ref="A1:V1"/>
    <mergeCell ref="A2:V2"/>
    <mergeCell ref="A4:A5"/>
    <mergeCell ref="B4:V4"/>
    <mergeCell ref="B37:S37"/>
    <mergeCell ref="P5:Q5"/>
    <mergeCell ref="B301:S301"/>
    <mergeCell ref="B334:S334"/>
    <mergeCell ref="B367:S367"/>
    <mergeCell ref="B103:S103"/>
    <mergeCell ref="B136:S136"/>
    <mergeCell ref="B169:S169"/>
    <mergeCell ref="B202:S202"/>
    <mergeCell ref="B235:S235"/>
    <mergeCell ref="B268:S268"/>
  </mergeCells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TD1  </vt:lpstr>
      <vt:lpstr>TKB_IN_SANG</vt:lpstr>
      <vt:lpstr>TKB_XEM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2024-04-12T07:06:19Z</cp:lastPrinted>
  <dcterms:created xsi:type="dcterms:W3CDTF">2024-01-10T14:45:11Z</dcterms:created>
  <dcterms:modified xsi:type="dcterms:W3CDTF">2024-04-13T00:22:16Z</dcterms:modified>
</cp:coreProperties>
</file>